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<sst xmlns="http://schemas.openxmlformats.org/spreadsheetml/2006/main" count="93" uniqueCount="69">
  <si>
    <t>Number</t>
  </si>
  <si>
    <t>Energy</t>
  </si>
  <si>
    <t>Weight</t>
  </si>
  <si>
    <t>(Joules)</t>
  </si>
  <si>
    <t>(sec)</t>
  </si>
  <si>
    <t>(min)</t>
  </si>
  <si>
    <t>1 calorie = 4.19 Joules</t>
  </si>
  <si>
    <t>Energy in M and M's</t>
  </si>
  <si>
    <t>1 kilogram = 9.8 Newtons</t>
  </si>
  <si>
    <t>Using Energy of M and M's by Jumping</t>
  </si>
  <si>
    <t>Name:</t>
  </si>
  <si>
    <t>_______________________</t>
  </si>
  <si>
    <t xml:space="preserve"> </t>
  </si>
  <si>
    <t>Mass</t>
  </si>
  <si>
    <t>(kg</t>
  </si>
  <si>
    <t>(N)</t>
  </si>
  <si>
    <t>(m)</t>
  </si>
  <si>
    <t>Height</t>
  </si>
  <si>
    <t>of Chair</t>
  </si>
  <si>
    <t>Seat</t>
  </si>
  <si>
    <t>Time</t>
  </si>
  <si>
    <t>for one</t>
  </si>
  <si>
    <t>Complete</t>
  </si>
  <si>
    <t>Step</t>
  </si>
  <si>
    <t>Work</t>
  </si>
  <si>
    <t>(J)</t>
  </si>
  <si>
    <t>M&amp;M's</t>
  </si>
  <si>
    <t>Eaten</t>
  </si>
  <si>
    <t>Name</t>
  </si>
  <si>
    <t>M&amp;M</t>
  </si>
  <si>
    <t>(Food)</t>
  </si>
  <si>
    <t>Time To</t>
  </si>
  <si>
    <t>Use M&amp;M</t>
  </si>
  <si>
    <t>(Hours)</t>
  </si>
  <si>
    <t>Test</t>
  </si>
  <si>
    <t>Steps to</t>
  </si>
  <si>
    <t>Use All</t>
  </si>
  <si>
    <t>The M&amp;M</t>
  </si>
  <si>
    <t>(calories)</t>
  </si>
  <si>
    <t>Total #</t>
  </si>
  <si>
    <t>1 Food CALORIE = 1000 calories</t>
  </si>
  <si>
    <t>(CALORIES)</t>
  </si>
  <si>
    <t>Estimate</t>
  </si>
  <si>
    <t>of</t>
  </si>
  <si>
    <t>Stair Steps</t>
  </si>
  <si>
    <t>CALORIES</t>
  </si>
  <si>
    <t xml:space="preserve">1 M &amp; M has </t>
  </si>
  <si>
    <t>Allison</t>
  </si>
  <si>
    <t>Soha</t>
  </si>
  <si>
    <t>Sam</t>
  </si>
  <si>
    <t>Halle</t>
  </si>
  <si>
    <t>Gina</t>
  </si>
  <si>
    <t>Lauren</t>
  </si>
  <si>
    <t>Andrea</t>
  </si>
  <si>
    <t>Steve</t>
  </si>
  <si>
    <t>Mara</t>
  </si>
  <si>
    <t>Amy P</t>
  </si>
  <si>
    <t>Amy D</t>
  </si>
  <si>
    <t>Serving Size</t>
  </si>
  <si>
    <t>Calories per serving size</t>
  </si>
  <si>
    <t>grams</t>
  </si>
  <si>
    <t># M&amp;Ms per serving size</t>
  </si>
  <si>
    <t>Colored cells require input from you.</t>
  </si>
  <si>
    <t>The top two colored cells at the top indicate data taken from the package of M&amp;M's.</t>
  </si>
  <si>
    <t>The number of M&amp;M's per serving must be determined by you.</t>
  </si>
  <si>
    <t>Once the name plus data is entered into the table, the additional information is calculated for you.</t>
  </si>
  <si>
    <t>If you desire, you can change any input data and see how it affects the results.</t>
  </si>
  <si>
    <t>You can also add additional rows to accommodate more students</t>
  </si>
  <si>
    <t>By clearing out information in the colored area, you will have a blank form ready to use for another class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</si>
</sst>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1" fontId="2" fillId="2" borderId="3" xfId="0" applyNumberFormat="1" applyFont="1" applyFill="1" applyBorder="1" applyAlignment="1">
      <alignment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Continuous"/>
    </xf>
    <xf numFmtId="1" fontId="2" fillId="2" borderId="3" xfId="0" applyNumberFormat="1" applyFont="1" applyFill="1" applyBorder="1" applyAlignment="1">
      <alignment horizontal="left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Continuous"/>
    </xf>
    <xf numFmtId="1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2" fillId="0" borderId="9" xfId="0" applyNumberFormat="1" applyFont="1" applyBorder="1" applyAlignment="1">
      <alignment/>
    </xf>
    <xf numFmtId="0" fontId="2" fillId="0" borderId="8" xfId="0" applyFont="1" applyBorder="1" applyAlignment="1">
      <alignment horizontal="centerContinuous"/>
    </xf>
    <xf numFmtId="2" fontId="2" fillId="0" borderId="10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3" borderId="5" xfId="0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1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Continuous"/>
    </xf>
    <xf numFmtId="1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1" fillId="4" borderId="5" xfId="19" applyFont="1" applyFill="1" applyBorder="1" applyAlignment="1">
      <alignment wrapText="1"/>
      <protection/>
    </xf>
    <xf numFmtId="0" fontId="3" fillId="4" borderId="5" xfId="19" applyFont="1" applyFill="1" applyBorder="1" applyAlignment="1">
      <alignment wrapText="1"/>
      <protection/>
    </xf>
    <xf numFmtId="1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0" borderId="1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workbookViewId="0" topLeftCell="F10">
      <pane ySplit="1830" topLeftCell="BM7" activePane="bottomLeft" state="split"/>
      <selection pane="topLeft" activeCell="J12" sqref="J12"/>
      <selection pane="bottomLeft" activeCell="P21" sqref="P21"/>
    </sheetView>
  </sheetViews>
  <sheetFormatPr defaultColWidth="9.140625" defaultRowHeight="12.75"/>
  <cols>
    <col min="1" max="1" width="13.28125" style="5" customWidth="1"/>
    <col min="2" max="2" width="9.140625" style="10" customWidth="1"/>
    <col min="3" max="4" width="9.140625" style="5" customWidth="1"/>
    <col min="5" max="5" width="9.140625" style="10" customWidth="1"/>
    <col min="6" max="6" width="10.140625" style="6" customWidth="1"/>
    <col min="7" max="7" width="9.140625" style="10" customWidth="1"/>
    <col min="8" max="8" width="9.140625" style="41" customWidth="1"/>
    <col min="9" max="9" width="9.140625" style="10" customWidth="1"/>
    <col min="10" max="10" width="11.57421875" style="11" customWidth="1"/>
    <col min="11" max="11" width="9.140625" style="10" customWidth="1"/>
    <col min="12" max="12" width="9.8515625" style="10" bestFit="1" customWidth="1"/>
    <col min="13" max="13" width="9.140625" style="5" customWidth="1"/>
    <col min="14" max="14" width="9.140625" style="6" customWidth="1"/>
    <col min="15" max="15" width="11.421875" style="6" bestFit="1" customWidth="1"/>
    <col min="16" max="16384" width="9.140625" style="5" customWidth="1"/>
  </cols>
  <sheetData>
    <row r="1" spans="1:15" ht="14.25">
      <c r="A1" s="4" t="s">
        <v>9</v>
      </c>
      <c r="C1" s="1"/>
      <c r="D1" s="1"/>
      <c r="F1" s="2"/>
      <c r="H1" s="40"/>
      <c r="I1" s="2"/>
      <c r="L1" s="3" t="s">
        <v>10</v>
      </c>
      <c r="M1" s="4" t="s">
        <v>11</v>
      </c>
      <c r="N1" s="3"/>
      <c r="O1" s="3"/>
    </row>
    <row r="3" spans="1:6" ht="14.25">
      <c r="A3" s="8" t="s">
        <v>7</v>
      </c>
      <c r="B3" s="47"/>
      <c r="C3" s="9"/>
      <c r="D3" s="9"/>
      <c r="E3" s="12"/>
      <c r="F3" s="38"/>
    </row>
    <row r="4" spans="1:15" ht="14.25">
      <c r="A4" s="8" t="s">
        <v>58</v>
      </c>
      <c r="B4" s="47"/>
      <c r="C4" s="58"/>
      <c r="D4" s="63">
        <v>42</v>
      </c>
      <c r="E4" s="37" t="s">
        <v>60</v>
      </c>
      <c r="F4" s="62"/>
      <c r="H4" s="67" t="s">
        <v>40</v>
      </c>
      <c r="I4" s="44"/>
      <c r="J4" s="52"/>
      <c r="K4" s="53"/>
      <c r="L4" s="44"/>
      <c r="M4" s="44"/>
      <c r="N4" s="68"/>
      <c r="O4" s="36"/>
    </row>
    <row r="5" spans="1:15" ht="14.25">
      <c r="A5" s="56" t="s">
        <v>59</v>
      </c>
      <c r="B5" s="51"/>
      <c r="C5" s="59"/>
      <c r="D5" s="64">
        <v>210</v>
      </c>
      <c r="E5" s="72" t="s">
        <v>45</v>
      </c>
      <c r="F5" s="33"/>
      <c r="H5" s="52" t="s">
        <v>6</v>
      </c>
      <c r="I5" s="44"/>
      <c r="J5" s="52"/>
      <c r="K5" s="53"/>
      <c r="L5" s="67"/>
      <c r="M5" s="44"/>
      <c r="N5" s="68"/>
      <c r="O5" s="36"/>
    </row>
    <row r="6" spans="1:15" ht="14.25">
      <c r="A6" s="56" t="s">
        <v>61</v>
      </c>
      <c r="B6" s="51"/>
      <c r="C6" s="59"/>
      <c r="D6" s="64">
        <v>48</v>
      </c>
      <c r="E6" s="37"/>
      <c r="F6" s="62"/>
      <c r="K6" s="46"/>
      <c r="L6" s="67"/>
      <c r="M6" s="44"/>
      <c r="N6" s="68"/>
      <c r="O6" s="36"/>
    </row>
    <row r="7" spans="1:16" ht="14.25">
      <c r="A7" s="66" t="s">
        <v>46</v>
      </c>
      <c r="B7" s="57"/>
      <c r="C7" s="60"/>
      <c r="D7" s="65">
        <f>D5/D6</f>
        <v>4.375</v>
      </c>
      <c r="E7" s="73" t="s">
        <v>45</v>
      </c>
      <c r="F7" s="33"/>
      <c r="G7" s="5"/>
      <c r="H7" s="5" t="s">
        <v>8</v>
      </c>
      <c r="I7" s="5"/>
      <c r="J7" s="5"/>
      <c r="K7" s="46"/>
      <c r="L7" s="67"/>
      <c r="M7" s="44"/>
      <c r="N7" s="68"/>
      <c r="O7" s="36"/>
      <c r="P7" s="52"/>
    </row>
    <row r="8" spans="1:16" ht="14.25">
      <c r="A8" s="54"/>
      <c r="B8" s="44"/>
      <c r="C8" s="52"/>
      <c r="D8" s="55"/>
      <c r="E8" s="44"/>
      <c r="J8" s="45"/>
      <c r="K8" s="44"/>
      <c r="L8" s="46"/>
      <c r="M8" s="75"/>
      <c r="N8" s="44"/>
      <c r="O8" s="68"/>
      <c r="P8" s="36"/>
    </row>
    <row r="9" spans="1:16" s="10" customFormat="1" ht="14.25">
      <c r="A9" s="31"/>
      <c r="B9" s="31">
        <v>1</v>
      </c>
      <c r="C9" s="31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</row>
    <row r="10" spans="1:16" ht="6" customHeight="1">
      <c r="A10" s="13"/>
      <c r="B10" s="14"/>
      <c r="C10" s="13"/>
      <c r="D10" s="13"/>
      <c r="E10" s="14"/>
      <c r="F10" s="39"/>
      <c r="G10" s="14"/>
      <c r="H10" s="42"/>
      <c r="I10" s="14"/>
      <c r="J10" s="15"/>
      <c r="K10" s="14"/>
      <c r="L10" s="14"/>
      <c r="M10" s="16"/>
      <c r="N10" s="17"/>
      <c r="O10" s="17"/>
      <c r="P10" s="16"/>
    </row>
    <row r="11" spans="1:16" s="22" customFormat="1" ht="14.25">
      <c r="A11" s="18"/>
      <c r="B11" s="21"/>
      <c r="C11" s="20"/>
      <c r="D11" s="21"/>
      <c r="E11" s="10" t="s">
        <v>42</v>
      </c>
      <c r="F11" s="21"/>
      <c r="G11" s="23" t="s">
        <v>20</v>
      </c>
      <c r="H11" s="21" t="s">
        <v>24</v>
      </c>
      <c r="I11" s="21" t="s">
        <v>1</v>
      </c>
      <c r="J11" s="21" t="s">
        <v>29</v>
      </c>
      <c r="K11" s="18"/>
      <c r="L11" s="21"/>
      <c r="M11" s="21" t="s">
        <v>39</v>
      </c>
      <c r="N11" s="21" t="s">
        <v>31</v>
      </c>
      <c r="O11" s="19" t="s">
        <v>31</v>
      </c>
      <c r="P11" s="23" t="s">
        <v>31</v>
      </c>
    </row>
    <row r="12" spans="1:16" s="22" customFormat="1" ht="14.25">
      <c r="A12" s="18"/>
      <c r="B12" s="21"/>
      <c r="C12" s="20" t="s">
        <v>17</v>
      </c>
      <c r="D12" s="21"/>
      <c r="E12" s="10" t="s">
        <v>43</v>
      </c>
      <c r="F12" s="21"/>
      <c r="G12" s="23" t="s">
        <v>21</v>
      </c>
      <c r="H12" s="21" t="s">
        <v>21</v>
      </c>
      <c r="I12" s="21" t="s">
        <v>21</v>
      </c>
      <c r="J12" s="21" t="s">
        <v>1</v>
      </c>
      <c r="K12" s="23" t="s">
        <v>29</v>
      </c>
      <c r="L12" s="21" t="s">
        <v>29</v>
      </c>
      <c r="M12" s="21" t="s">
        <v>35</v>
      </c>
      <c r="N12" s="21" t="s">
        <v>32</v>
      </c>
      <c r="O12" s="19" t="s">
        <v>32</v>
      </c>
      <c r="P12" s="23" t="s">
        <v>32</v>
      </c>
    </row>
    <row r="13" spans="1:16" s="22" customFormat="1" ht="14.25">
      <c r="A13" s="18"/>
      <c r="B13" s="21"/>
      <c r="C13" s="20" t="s">
        <v>18</v>
      </c>
      <c r="D13" s="18" t="s">
        <v>0</v>
      </c>
      <c r="E13" s="10" t="s">
        <v>0</v>
      </c>
      <c r="F13" s="21"/>
      <c r="G13" s="23" t="s">
        <v>22</v>
      </c>
      <c r="H13" s="21" t="s">
        <v>22</v>
      </c>
      <c r="I13" s="21" t="s">
        <v>22</v>
      </c>
      <c r="J13" s="21"/>
      <c r="K13" s="23" t="s">
        <v>1</v>
      </c>
      <c r="L13" s="21" t="s">
        <v>1</v>
      </c>
      <c r="M13" s="21" t="s">
        <v>36</v>
      </c>
      <c r="N13" s="21" t="s">
        <v>1</v>
      </c>
      <c r="O13" s="19" t="s">
        <v>1</v>
      </c>
      <c r="P13" s="23" t="s">
        <v>1</v>
      </c>
    </row>
    <row r="14" spans="1:16" s="22" customFormat="1" ht="14.25">
      <c r="A14" s="18" t="s">
        <v>28</v>
      </c>
      <c r="B14" s="21" t="s">
        <v>13</v>
      </c>
      <c r="C14" s="20" t="s">
        <v>19</v>
      </c>
      <c r="D14" s="18" t="s">
        <v>26</v>
      </c>
      <c r="E14" s="10" t="s">
        <v>43</v>
      </c>
      <c r="F14" s="21" t="s">
        <v>2</v>
      </c>
      <c r="G14" s="23" t="s">
        <v>23</v>
      </c>
      <c r="H14" s="21" t="s">
        <v>23</v>
      </c>
      <c r="I14" s="21" t="s">
        <v>23</v>
      </c>
      <c r="J14" s="21" t="s">
        <v>30</v>
      </c>
      <c r="K14" s="23"/>
      <c r="L14" s="21"/>
      <c r="M14" s="21" t="s">
        <v>37</v>
      </c>
      <c r="N14" s="21"/>
      <c r="O14" s="19"/>
      <c r="P14" s="23"/>
    </row>
    <row r="15" spans="1:16" s="22" customFormat="1" ht="14.25">
      <c r="A15" s="18"/>
      <c r="B15" s="21" t="s">
        <v>14</v>
      </c>
      <c r="C15" s="20" t="s">
        <v>16</v>
      </c>
      <c r="D15" s="18" t="s">
        <v>27</v>
      </c>
      <c r="E15" s="10" t="s">
        <v>44</v>
      </c>
      <c r="F15" s="21" t="s">
        <v>15</v>
      </c>
      <c r="G15" s="23" t="s">
        <v>4</v>
      </c>
      <c r="H15" s="21" t="s">
        <v>25</v>
      </c>
      <c r="I15" s="21" t="s">
        <v>25</v>
      </c>
      <c r="J15" s="21" t="s">
        <v>41</v>
      </c>
      <c r="K15" s="23" t="s">
        <v>38</v>
      </c>
      <c r="L15" s="21" t="s">
        <v>3</v>
      </c>
      <c r="M15" s="21" t="s">
        <v>1</v>
      </c>
      <c r="N15" s="21" t="s">
        <v>4</v>
      </c>
      <c r="O15" s="19" t="s">
        <v>5</v>
      </c>
      <c r="P15" s="23" t="s">
        <v>33</v>
      </c>
    </row>
    <row r="16" spans="1:16" ht="7.5" customHeight="1">
      <c r="A16" s="24"/>
      <c r="B16" s="25"/>
      <c r="C16" s="26"/>
      <c r="D16" s="25"/>
      <c r="E16" s="25"/>
      <c r="F16" s="25"/>
      <c r="G16" s="28"/>
      <c r="H16" s="25"/>
      <c r="I16" s="25"/>
      <c r="J16" s="25"/>
      <c r="K16" s="28"/>
      <c r="L16" s="25"/>
      <c r="M16" s="25"/>
      <c r="N16" s="25"/>
      <c r="O16" s="27"/>
      <c r="P16" s="28"/>
    </row>
    <row r="17" spans="1:16" ht="14.25">
      <c r="A17" s="29" t="s">
        <v>34</v>
      </c>
      <c r="B17" s="31">
        <v>100</v>
      </c>
      <c r="C17" s="32">
        <v>0.45</v>
      </c>
      <c r="D17" s="31">
        <v>10</v>
      </c>
      <c r="E17" s="31">
        <f>D17/2.2</f>
        <v>4.545454545454545</v>
      </c>
      <c r="F17" s="31">
        <v>445</v>
      </c>
      <c r="G17" s="43">
        <v>0.12</v>
      </c>
      <c r="H17" s="31">
        <f>F17*C17</f>
        <v>200.25</v>
      </c>
      <c r="I17" s="31">
        <f>H17</f>
        <v>200.25</v>
      </c>
      <c r="J17" s="31">
        <f>D17*$D$7</f>
        <v>43.75</v>
      </c>
      <c r="K17" s="34">
        <f>J17*1000</f>
        <v>43750</v>
      </c>
      <c r="L17" s="33">
        <f>K17*4.19</f>
        <v>183312.50000000003</v>
      </c>
      <c r="M17" s="33">
        <f>L17/I17</f>
        <v>915.4182272159802</v>
      </c>
      <c r="N17" s="33">
        <f>M17*G17</f>
        <v>109.85018726591763</v>
      </c>
      <c r="O17" s="30">
        <f>N17/60</f>
        <v>1.8308364544319604</v>
      </c>
      <c r="P17" s="35">
        <f>O17/60</f>
        <v>0.03051394090719934</v>
      </c>
    </row>
    <row r="18" spans="1:16" ht="14.25">
      <c r="A18" s="29" t="s">
        <v>12</v>
      </c>
      <c r="B18" s="31"/>
      <c r="C18" s="32"/>
      <c r="D18" s="31"/>
      <c r="E18" s="31"/>
      <c r="F18" s="31"/>
      <c r="G18" s="43"/>
      <c r="H18" s="31"/>
      <c r="I18" s="31"/>
      <c r="J18" s="31"/>
      <c r="K18" s="34"/>
      <c r="L18" s="33"/>
      <c r="M18" s="33"/>
      <c r="N18" s="33"/>
      <c r="O18" s="30"/>
      <c r="P18" s="35"/>
    </row>
    <row r="19" spans="1:16" ht="14.25">
      <c r="A19" s="69" t="s">
        <v>47</v>
      </c>
      <c r="B19" s="48">
        <v>63.6</v>
      </c>
      <c r="C19" s="49">
        <v>0.44</v>
      </c>
      <c r="D19" s="48">
        <v>12</v>
      </c>
      <c r="E19" s="48">
        <v>50</v>
      </c>
      <c r="F19" s="31">
        <f aca="true" t="shared" si="0" ref="F19:F29">B19*9.8</f>
        <v>623.2800000000001</v>
      </c>
      <c r="G19" s="50">
        <v>2</v>
      </c>
      <c r="H19" s="31">
        <f aca="true" t="shared" si="1" ref="H19:H30">F19*C19</f>
        <v>274.24320000000006</v>
      </c>
      <c r="I19" s="31">
        <f aca="true" t="shared" si="2" ref="I19:I43">H19</f>
        <v>274.24320000000006</v>
      </c>
      <c r="J19" s="31">
        <f aca="true" t="shared" si="3" ref="J19:J43">D19*$D$7</f>
        <v>52.5</v>
      </c>
      <c r="K19" s="34">
        <f aca="true" t="shared" si="4" ref="K19:K43">J19*1000</f>
        <v>52500</v>
      </c>
      <c r="L19" s="33">
        <f aca="true" t="shared" si="5" ref="L19:L43">K19*4.19</f>
        <v>219975.00000000003</v>
      </c>
      <c r="M19" s="33">
        <f aca="true" t="shared" si="6" ref="M19:M29">L19/I19</f>
        <v>802.1165155599117</v>
      </c>
      <c r="N19" s="33">
        <f aca="true" t="shared" si="7" ref="N19:N30">M19*G19</f>
        <v>1604.2330311198234</v>
      </c>
      <c r="O19" s="30">
        <f aca="true" t="shared" si="8" ref="O19:P30">N19/60</f>
        <v>26.73721718533039</v>
      </c>
      <c r="P19" s="35">
        <f t="shared" si="8"/>
        <v>0.44562028642217316</v>
      </c>
    </row>
    <row r="20" spans="1:16" ht="14.25">
      <c r="A20" s="70" t="s">
        <v>48</v>
      </c>
      <c r="B20" s="48">
        <v>71</v>
      </c>
      <c r="C20" s="49">
        <v>0.44</v>
      </c>
      <c r="D20" s="48">
        <v>10</v>
      </c>
      <c r="E20" s="48">
        <v>5</v>
      </c>
      <c r="F20" s="31">
        <f t="shared" si="0"/>
        <v>695.8000000000001</v>
      </c>
      <c r="G20" s="50">
        <v>4</v>
      </c>
      <c r="H20" s="31">
        <f t="shared" si="1"/>
        <v>306.15200000000004</v>
      </c>
      <c r="I20" s="31">
        <f t="shared" si="2"/>
        <v>306.15200000000004</v>
      </c>
      <c r="J20" s="31">
        <f t="shared" si="3"/>
        <v>43.75</v>
      </c>
      <c r="K20" s="34">
        <f t="shared" si="4"/>
        <v>43750</v>
      </c>
      <c r="L20" s="33">
        <f t="shared" si="5"/>
        <v>183312.50000000003</v>
      </c>
      <c r="M20" s="33">
        <f t="shared" si="6"/>
        <v>598.763032741906</v>
      </c>
      <c r="N20" s="33">
        <f t="shared" si="7"/>
        <v>2395.052130967624</v>
      </c>
      <c r="O20" s="30">
        <f t="shared" si="8"/>
        <v>39.91753551612707</v>
      </c>
      <c r="P20" s="35">
        <f t="shared" si="8"/>
        <v>0.6652922586021178</v>
      </c>
    </row>
    <row r="21" spans="1:16" ht="14.25">
      <c r="A21" s="70" t="s">
        <v>49</v>
      </c>
      <c r="B21" s="48">
        <v>129.5</v>
      </c>
      <c r="C21" s="49">
        <v>0.4</v>
      </c>
      <c r="D21" s="48">
        <v>6</v>
      </c>
      <c r="E21" s="48">
        <v>20</v>
      </c>
      <c r="F21" s="31">
        <f t="shared" si="0"/>
        <v>1269.1000000000001</v>
      </c>
      <c r="G21" s="50">
        <v>0.5</v>
      </c>
      <c r="H21" s="31">
        <f t="shared" si="1"/>
        <v>507.6400000000001</v>
      </c>
      <c r="I21" s="31">
        <f t="shared" si="2"/>
        <v>507.6400000000001</v>
      </c>
      <c r="J21" s="31">
        <f t="shared" si="3"/>
        <v>26.25</v>
      </c>
      <c r="K21" s="34">
        <f t="shared" si="4"/>
        <v>26250</v>
      </c>
      <c r="L21" s="33">
        <f t="shared" si="5"/>
        <v>109987.50000000001</v>
      </c>
      <c r="M21" s="33">
        <f t="shared" si="6"/>
        <v>216.66436845008272</v>
      </c>
      <c r="N21" s="33">
        <f t="shared" si="7"/>
        <v>108.33218422504136</v>
      </c>
      <c r="O21" s="30">
        <f t="shared" si="8"/>
        <v>1.8055364037506894</v>
      </c>
      <c r="P21" s="35">
        <f t="shared" si="8"/>
        <v>0.03009227339584482</v>
      </c>
    </row>
    <row r="22" spans="1:16" ht="14.25">
      <c r="A22" s="70" t="s">
        <v>50</v>
      </c>
      <c r="B22" s="48">
        <v>56.8</v>
      </c>
      <c r="C22" s="49">
        <v>0.254</v>
      </c>
      <c r="D22" s="48">
        <v>15</v>
      </c>
      <c r="E22" s="48">
        <v>30</v>
      </c>
      <c r="F22" s="31">
        <f t="shared" si="0"/>
        <v>556.64</v>
      </c>
      <c r="G22" s="50">
        <v>1.5</v>
      </c>
      <c r="H22" s="31">
        <f t="shared" si="1"/>
        <v>141.38656</v>
      </c>
      <c r="I22" s="31">
        <f t="shared" si="2"/>
        <v>141.38656</v>
      </c>
      <c r="J22" s="31">
        <f t="shared" si="3"/>
        <v>65.625</v>
      </c>
      <c r="K22" s="34">
        <f t="shared" si="4"/>
        <v>65625</v>
      </c>
      <c r="L22" s="33">
        <f t="shared" si="5"/>
        <v>274968.75</v>
      </c>
      <c r="M22" s="33">
        <f t="shared" si="6"/>
        <v>1944.8011890239072</v>
      </c>
      <c r="N22" s="33">
        <f t="shared" si="7"/>
        <v>2917.201783535861</v>
      </c>
      <c r="O22" s="30">
        <f t="shared" si="8"/>
        <v>48.62002972559768</v>
      </c>
      <c r="P22" s="35">
        <f t="shared" si="8"/>
        <v>0.8103338287599614</v>
      </c>
    </row>
    <row r="23" spans="1:16" ht="14.25">
      <c r="A23" s="70" t="s">
        <v>51</v>
      </c>
      <c r="B23" s="48">
        <v>52.27</v>
      </c>
      <c r="C23" s="49">
        <v>0.44</v>
      </c>
      <c r="D23" s="48">
        <v>12</v>
      </c>
      <c r="E23" s="48">
        <v>100</v>
      </c>
      <c r="F23" s="31">
        <f>B23*9.8</f>
        <v>512.2460000000001</v>
      </c>
      <c r="G23" s="50">
        <v>2</v>
      </c>
      <c r="H23" s="31">
        <f t="shared" si="1"/>
        <v>225.38824000000005</v>
      </c>
      <c r="I23" s="31">
        <f t="shared" si="2"/>
        <v>225.38824000000005</v>
      </c>
      <c r="J23" s="31">
        <f t="shared" si="3"/>
        <v>52.5</v>
      </c>
      <c r="K23" s="34">
        <f t="shared" si="4"/>
        <v>52500</v>
      </c>
      <c r="L23" s="33">
        <f t="shared" si="5"/>
        <v>219975.00000000003</v>
      </c>
      <c r="M23" s="33">
        <f t="shared" si="6"/>
        <v>975.9825978498257</v>
      </c>
      <c r="N23" s="33">
        <f t="shared" si="7"/>
        <v>1951.9651956996513</v>
      </c>
      <c r="O23" s="30">
        <f t="shared" si="8"/>
        <v>32.53275326166086</v>
      </c>
      <c r="P23" s="35">
        <f t="shared" si="8"/>
        <v>0.5422125543610143</v>
      </c>
    </row>
    <row r="24" spans="1:16" ht="14.25">
      <c r="A24" s="70" t="s">
        <v>56</v>
      </c>
      <c r="B24" s="48">
        <v>54.5</v>
      </c>
      <c r="C24" s="49">
        <v>0.5</v>
      </c>
      <c r="D24" s="48">
        <v>10</v>
      </c>
      <c r="E24" s="48">
        <v>50</v>
      </c>
      <c r="F24" s="31">
        <f t="shared" si="0"/>
        <v>534.1</v>
      </c>
      <c r="G24" s="50">
        <v>1</v>
      </c>
      <c r="H24" s="31">
        <f t="shared" si="1"/>
        <v>267.05</v>
      </c>
      <c r="I24" s="31">
        <f t="shared" si="2"/>
        <v>267.05</v>
      </c>
      <c r="J24" s="31">
        <f t="shared" si="3"/>
        <v>43.75</v>
      </c>
      <c r="K24" s="34">
        <f t="shared" si="4"/>
        <v>43750</v>
      </c>
      <c r="L24" s="33">
        <f t="shared" si="5"/>
        <v>183312.50000000003</v>
      </c>
      <c r="M24" s="33">
        <f t="shared" si="6"/>
        <v>686.435124508519</v>
      </c>
      <c r="N24" s="33">
        <f t="shared" si="7"/>
        <v>686.435124508519</v>
      </c>
      <c r="O24" s="30">
        <f t="shared" si="8"/>
        <v>11.440585408475318</v>
      </c>
      <c r="P24" s="35">
        <f t="shared" si="8"/>
        <v>0.19067642347458863</v>
      </c>
    </row>
    <row r="25" spans="1:16" ht="14.25">
      <c r="A25" s="70" t="s">
        <v>52</v>
      </c>
      <c r="B25" s="48">
        <v>68.18</v>
      </c>
      <c r="C25" s="49">
        <v>0.254</v>
      </c>
      <c r="D25" s="48">
        <v>15</v>
      </c>
      <c r="E25" s="48">
        <v>100</v>
      </c>
      <c r="F25" s="31">
        <f t="shared" si="0"/>
        <v>668.1640000000001</v>
      </c>
      <c r="G25" s="50">
        <v>1.5</v>
      </c>
      <c r="H25" s="31">
        <f t="shared" si="1"/>
        <v>169.71365600000001</v>
      </c>
      <c r="I25" s="31">
        <f t="shared" si="2"/>
        <v>169.71365600000001</v>
      </c>
      <c r="J25" s="31">
        <f t="shared" si="3"/>
        <v>65.625</v>
      </c>
      <c r="K25" s="34">
        <f t="shared" si="4"/>
        <v>65625</v>
      </c>
      <c r="L25" s="33">
        <f t="shared" si="5"/>
        <v>274968.75</v>
      </c>
      <c r="M25" s="33">
        <f t="shared" si="6"/>
        <v>1620.192248996156</v>
      </c>
      <c r="N25" s="33">
        <f t="shared" si="7"/>
        <v>2430.288373494234</v>
      </c>
      <c r="O25" s="30">
        <f t="shared" si="8"/>
        <v>40.504806224903895</v>
      </c>
      <c r="P25" s="35">
        <f t="shared" si="8"/>
        <v>0.6750801037483982</v>
      </c>
    </row>
    <row r="26" spans="1:16" ht="14.25">
      <c r="A26" s="70" t="s">
        <v>53</v>
      </c>
      <c r="B26" s="48">
        <v>57</v>
      </c>
      <c r="C26" s="49">
        <v>0.44</v>
      </c>
      <c r="D26" s="48">
        <v>10</v>
      </c>
      <c r="E26" s="48">
        <v>5</v>
      </c>
      <c r="F26" s="31">
        <f t="shared" si="0"/>
        <v>558.6</v>
      </c>
      <c r="G26" s="50">
        <v>2</v>
      </c>
      <c r="H26" s="31">
        <f t="shared" si="1"/>
        <v>245.78400000000002</v>
      </c>
      <c r="I26" s="31">
        <f t="shared" si="2"/>
        <v>245.78400000000002</v>
      </c>
      <c r="J26" s="31">
        <f t="shared" si="3"/>
        <v>43.75</v>
      </c>
      <c r="K26" s="34">
        <f t="shared" si="4"/>
        <v>43750</v>
      </c>
      <c r="L26" s="33">
        <f t="shared" si="5"/>
        <v>183312.50000000003</v>
      </c>
      <c r="M26" s="33">
        <f t="shared" si="6"/>
        <v>745.8276372750057</v>
      </c>
      <c r="N26" s="33">
        <f t="shared" si="7"/>
        <v>1491.6552745500114</v>
      </c>
      <c r="O26" s="30">
        <f t="shared" si="8"/>
        <v>24.86092124250019</v>
      </c>
      <c r="P26" s="35">
        <f t="shared" si="8"/>
        <v>0.4143486873750032</v>
      </c>
    </row>
    <row r="27" spans="1:16" ht="14.25">
      <c r="A27" s="70" t="s">
        <v>57</v>
      </c>
      <c r="B27" s="48">
        <v>59</v>
      </c>
      <c r="C27" s="49">
        <v>0.44</v>
      </c>
      <c r="D27" s="48">
        <v>8</v>
      </c>
      <c r="E27" s="74">
        <v>4</v>
      </c>
      <c r="F27" s="31">
        <f t="shared" si="0"/>
        <v>578.2</v>
      </c>
      <c r="G27" s="50">
        <v>2</v>
      </c>
      <c r="H27" s="31">
        <f t="shared" si="1"/>
        <v>254.40800000000002</v>
      </c>
      <c r="I27" s="31">
        <f t="shared" si="2"/>
        <v>254.40800000000002</v>
      </c>
      <c r="J27" s="31">
        <f t="shared" si="3"/>
        <v>35</v>
      </c>
      <c r="K27" s="34">
        <f t="shared" si="4"/>
        <v>35000</v>
      </c>
      <c r="L27" s="33">
        <f t="shared" si="5"/>
        <v>146650</v>
      </c>
      <c r="M27" s="33">
        <f t="shared" si="6"/>
        <v>576.4362755888179</v>
      </c>
      <c r="N27" s="33">
        <f t="shared" si="7"/>
        <v>1152.8725511776358</v>
      </c>
      <c r="O27" s="30">
        <f t="shared" si="8"/>
        <v>19.214542519627265</v>
      </c>
      <c r="P27" s="35">
        <f t="shared" si="8"/>
        <v>0.3202423753271211</v>
      </c>
    </row>
    <row r="28" spans="1:16" ht="14.25">
      <c r="A28" s="70" t="s">
        <v>54</v>
      </c>
      <c r="B28" s="48">
        <v>80.45</v>
      </c>
      <c r="C28" s="49">
        <v>0.5</v>
      </c>
      <c r="D28" s="48">
        <v>5</v>
      </c>
      <c r="E28" s="48">
        <v>10</v>
      </c>
      <c r="F28" s="31">
        <f t="shared" si="0"/>
        <v>788.4100000000001</v>
      </c>
      <c r="G28" s="50">
        <v>2</v>
      </c>
      <c r="H28" s="31">
        <f t="shared" si="1"/>
        <v>394.20500000000004</v>
      </c>
      <c r="I28" s="31">
        <f t="shared" si="2"/>
        <v>394.20500000000004</v>
      </c>
      <c r="J28" s="31">
        <f t="shared" si="3"/>
        <v>21.875</v>
      </c>
      <c r="K28" s="34">
        <f t="shared" si="4"/>
        <v>21875</v>
      </c>
      <c r="L28" s="33">
        <f t="shared" si="5"/>
        <v>91656.25000000001</v>
      </c>
      <c r="M28" s="33">
        <f t="shared" si="6"/>
        <v>232.50910059486816</v>
      </c>
      <c r="N28" s="33">
        <f t="shared" si="7"/>
        <v>465.0182011897363</v>
      </c>
      <c r="O28" s="30">
        <f t="shared" si="8"/>
        <v>7.750303353162272</v>
      </c>
      <c r="P28" s="35">
        <f t="shared" si="8"/>
        <v>0.12917172255270454</v>
      </c>
    </row>
    <row r="29" spans="1:16" ht="14.25">
      <c r="A29" s="70" t="s">
        <v>55</v>
      </c>
      <c r="B29" s="48">
        <v>77</v>
      </c>
      <c r="C29" s="49">
        <v>0.16</v>
      </c>
      <c r="D29" s="48">
        <v>4</v>
      </c>
      <c r="E29" s="48">
        <v>50</v>
      </c>
      <c r="F29" s="31">
        <f t="shared" si="0"/>
        <v>754.6</v>
      </c>
      <c r="G29" s="50">
        <v>1</v>
      </c>
      <c r="H29" s="31">
        <f t="shared" si="1"/>
        <v>120.736</v>
      </c>
      <c r="I29" s="31">
        <f t="shared" si="2"/>
        <v>120.736</v>
      </c>
      <c r="J29" s="31">
        <f t="shared" si="3"/>
        <v>17.5</v>
      </c>
      <c r="K29" s="34">
        <f t="shared" si="4"/>
        <v>17500</v>
      </c>
      <c r="L29" s="33">
        <f t="shared" si="5"/>
        <v>73325</v>
      </c>
      <c r="M29" s="33">
        <f t="shared" si="6"/>
        <v>607.3167903525047</v>
      </c>
      <c r="N29" s="33">
        <f t="shared" si="7"/>
        <v>607.3167903525047</v>
      </c>
      <c r="O29" s="30">
        <f t="shared" si="8"/>
        <v>10.121946505875078</v>
      </c>
      <c r="P29" s="35">
        <f t="shared" si="8"/>
        <v>0.1686991084312513</v>
      </c>
    </row>
    <row r="30" spans="1:16" ht="14.25">
      <c r="A30" s="71"/>
      <c r="B30" s="48">
        <v>77</v>
      </c>
      <c r="C30" s="49">
        <v>0.16</v>
      </c>
      <c r="D30" s="48">
        <v>40</v>
      </c>
      <c r="E30" s="48">
        <v>50</v>
      </c>
      <c r="F30" s="31">
        <f>B30*9.8</f>
        <v>754.6</v>
      </c>
      <c r="G30" s="50">
        <v>1</v>
      </c>
      <c r="H30" s="31">
        <f t="shared" si="1"/>
        <v>120.736</v>
      </c>
      <c r="I30" s="31">
        <f t="shared" si="2"/>
        <v>120.736</v>
      </c>
      <c r="J30" s="31">
        <f t="shared" si="3"/>
        <v>175</v>
      </c>
      <c r="K30" s="34">
        <f t="shared" si="4"/>
        <v>175000</v>
      </c>
      <c r="L30" s="33">
        <f t="shared" si="5"/>
        <v>733250.0000000001</v>
      </c>
      <c r="M30" s="33">
        <f>L30/I30</f>
        <v>6073.167903525047</v>
      </c>
      <c r="N30" s="33">
        <f t="shared" si="7"/>
        <v>6073.167903525047</v>
      </c>
      <c r="O30" s="30">
        <f t="shared" si="8"/>
        <v>101.21946505875079</v>
      </c>
      <c r="P30" s="35">
        <f t="shared" si="8"/>
        <v>1.686991084312513</v>
      </c>
    </row>
    <row r="31" spans="1:16" ht="14.25">
      <c r="A31" s="71"/>
      <c r="B31" s="48"/>
      <c r="C31" s="49"/>
      <c r="D31" s="48"/>
      <c r="E31" s="48"/>
      <c r="F31" s="31">
        <f aca="true" t="shared" si="9" ref="F31:F43">B31*9.8</f>
        <v>0</v>
      </c>
      <c r="G31" s="50"/>
      <c r="H31" s="31">
        <f aca="true" t="shared" si="10" ref="H31:H43">F31*C31</f>
        <v>0</v>
      </c>
      <c r="I31" s="31">
        <f t="shared" si="2"/>
        <v>0</v>
      </c>
      <c r="J31" s="31">
        <f t="shared" si="3"/>
        <v>0</v>
      </c>
      <c r="K31" s="34">
        <f t="shared" si="4"/>
        <v>0</v>
      </c>
      <c r="L31" s="33">
        <f t="shared" si="5"/>
        <v>0</v>
      </c>
      <c r="M31" s="33" t="e">
        <f aca="true" t="shared" si="11" ref="M31:M43">L31/I31</f>
        <v>#DIV/0!</v>
      </c>
      <c r="N31" s="33" t="e">
        <f aca="true" t="shared" si="12" ref="N31:N43">M31*G31</f>
        <v>#DIV/0!</v>
      </c>
      <c r="O31" s="30" t="e">
        <f aca="true" t="shared" si="13" ref="O31:P43">N31/60</f>
        <v>#DIV/0!</v>
      </c>
      <c r="P31" s="35" t="e">
        <f t="shared" si="13"/>
        <v>#DIV/0!</v>
      </c>
    </row>
    <row r="32" spans="1:16" ht="14.25">
      <c r="A32" s="71"/>
      <c r="B32" s="48"/>
      <c r="C32" s="49"/>
      <c r="D32" s="48"/>
      <c r="E32" s="48"/>
      <c r="F32" s="31">
        <f t="shared" si="9"/>
        <v>0</v>
      </c>
      <c r="G32" s="50"/>
      <c r="H32" s="31">
        <f t="shared" si="10"/>
        <v>0</v>
      </c>
      <c r="I32" s="31">
        <f t="shared" si="2"/>
        <v>0</v>
      </c>
      <c r="J32" s="31">
        <f t="shared" si="3"/>
        <v>0</v>
      </c>
      <c r="K32" s="34">
        <f t="shared" si="4"/>
        <v>0</v>
      </c>
      <c r="L32" s="33">
        <f t="shared" si="5"/>
        <v>0</v>
      </c>
      <c r="M32" s="33" t="e">
        <f t="shared" si="11"/>
        <v>#DIV/0!</v>
      </c>
      <c r="N32" s="33" t="e">
        <f t="shared" si="12"/>
        <v>#DIV/0!</v>
      </c>
      <c r="O32" s="30" t="e">
        <f t="shared" si="13"/>
        <v>#DIV/0!</v>
      </c>
      <c r="P32" s="35" t="e">
        <f t="shared" si="13"/>
        <v>#DIV/0!</v>
      </c>
    </row>
    <row r="33" spans="1:16" ht="14.25">
      <c r="A33" s="71"/>
      <c r="B33" s="48"/>
      <c r="C33" s="49"/>
      <c r="D33" s="48"/>
      <c r="E33" s="48"/>
      <c r="F33" s="31">
        <f t="shared" si="9"/>
        <v>0</v>
      </c>
      <c r="G33" s="50"/>
      <c r="H33" s="31">
        <f t="shared" si="10"/>
        <v>0</v>
      </c>
      <c r="I33" s="31">
        <f t="shared" si="2"/>
        <v>0</v>
      </c>
      <c r="J33" s="31">
        <f t="shared" si="3"/>
        <v>0</v>
      </c>
      <c r="K33" s="34">
        <f t="shared" si="4"/>
        <v>0</v>
      </c>
      <c r="L33" s="33">
        <f t="shared" si="5"/>
        <v>0</v>
      </c>
      <c r="M33" s="33" t="e">
        <f t="shared" si="11"/>
        <v>#DIV/0!</v>
      </c>
      <c r="N33" s="33" t="e">
        <f t="shared" si="12"/>
        <v>#DIV/0!</v>
      </c>
      <c r="O33" s="30" t="e">
        <f t="shared" si="13"/>
        <v>#DIV/0!</v>
      </c>
      <c r="P33" s="35" t="e">
        <f t="shared" si="13"/>
        <v>#DIV/0!</v>
      </c>
    </row>
    <row r="34" spans="1:16" ht="14.25">
      <c r="A34" s="71"/>
      <c r="B34" s="48"/>
      <c r="C34" s="49"/>
      <c r="D34" s="48"/>
      <c r="E34" s="48"/>
      <c r="F34" s="31">
        <f>B34*9.8</f>
        <v>0</v>
      </c>
      <c r="G34" s="50"/>
      <c r="H34" s="31">
        <f>F34*C34</f>
        <v>0</v>
      </c>
      <c r="I34" s="31">
        <f t="shared" si="2"/>
        <v>0</v>
      </c>
      <c r="J34" s="31">
        <f t="shared" si="3"/>
        <v>0</v>
      </c>
      <c r="K34" s="34">
        <f t="shared" si="4"/>
        <v>0</v>
      </c>
      <c r="L34" s="33">
        <f t="shared" si="5"/>
        <v>0</v>
      </c>
      <c r="M34" s="33" t="e">
        <f>L34/I34</f>
        <v>#DIV/0!</v>
      </c>
      <c r="N34" s="33" t="e">
        <f>M34*G34</f>
        <v>#DIV/0!</v>
      </c>
      <c r="O34" s="30" t="e">
        <f aca="true" t="shared" si="14" ref="O34:P38">N34/60</f>
        <v>#DIV/0!</v>
      </c>
      <c r="P34" s="35" t="e">
        <f t="shared" si="14"/>
        <v>#DIV/0!</v>
      </c>
    </row>
    <row r="35" spans="1:16" ht="14.25">
      <c r="A35" s="71"/>
      <c r="B35" s="48"/>
      <c r="C35" s="49"/>
      <c r="D35" s="48"/>
      <c r="E35" s="48"/>
      <c r="F35" s="31">
        <f>B35*9.8</f>
        <v>0</v>
      </c>
      <c r="G35" s="50"/>
      <c r="H35" s="31">
        <f>F35*C35</f>
        <v>0</v>
      </c>
      <c r="I35" s="31">
        <f t="shared" si="2"/>
        <v>0</v>
      </c>
      <c r="J35" s="31">
        <f t="shared" si="3"/>
        <v>0</v>
      </c>
      <c r="K35" s="34">
        <f t="shared" si="4"/>
        <v>0</v>
      </c>
      <c r="L35" s="33">
        <f t="shared" si="5"/>
        <v>0</v>
      </c>
      <c r="M35" s="33" t="e">
        <f>L35/I35</f>
        <v>#DIV/0!</v>
      </c>
      <c r="N35" s="33" t="e">
        <f>M35*G35</f>
        <v>#DIV/0!</v>
      </c>
      <c r="O35" s="30" t="e">
        <f t="shared" si="14"/>
        <v>#DIV/0!</v>
      </c>
      <c r="P35" s="35" t="e">
        <f t="shared" si="14"/>
        <v>#DIV/0!</v>
      </c>
    </row>
    <row r="36" spans="1:16" ht="14.25">
      <c r="A36" s="71"/>
      <c r="B36" s="48"/>
      <c r="C36" s="49"/>
      <c r="D36" s="48"/>
      <c r="E36" s="48"/>
      <c r="F36" s="31">
        <f>B36*9.8</f>
        <v>0</v>
      </c>
      <c r="G36" s="50"/>
      <c r="H36" s="31">
        <f>F36*C36</f>
        <v>0</v>
      </c>
      <c r="I36" s="31">
        <f t="shared" si="2"/>
        <v>0</v>
      </c>
      <c r="J36" s="31">
        <f t="shared" si="3"/>
        <v>0</v>
      </c>
      <c r="K36" s="34">
        <f t="shared" si="4"/>
        <v>0</v>
      </c>
      <c r="L36" s="33">
        <f t="shared" si="5"/>
        <v>0</v>
      </c>
      <c r="M36" s="33" t="e">
        <f>L36/I36</f>
        <v>#DIV/0!</v>
      </c>
      <c r="N36" s="33" t="e">
        <f>M36*G36</f>
        <v>#DIV/0!</v>
      </c>
      <c r="O36" s="30" t="e">
        <f t="shared" si="14"/>
        <v>#DIV/0!</v>
      </c>
      <c r="P36" s="35" t="e">
        <f t="shared" si="14"/>
        <v>#DIV/0!</v>
      </c>
    </row>
    <row r="37" spans="1:16" ht="14.25">
      <c r="A37" s="71"/>
      <c r="B37" s="48"/>
      <c r="C37" s="49"/>
      <c r="D37" s="48"/>
      <c r="E37" s="48"/>
      <c r="F37" s="31">
        <f>B37*9.8</f>
        <v>0</v>
      </c>
      <c r="G37" s="50"/>
      <c r="H37" s="31">
        <f>F37*C37</f>
        <v>0</v>
      </c>
      <c r="I37" s="31">
        <f t="shared" si="2"/>
        <v>0</v>
      </c>
      <c r="J37" s="31">
        <f t="shared" si="3"/>
        <v>0</v>
      </c>
      <c r="K37" s="34">
        <f t="shared" si="4"/>
        <v>0</v>
      </c>
      <c r="L37" s="33">
        <f t="shared" si="5"/>
        <v>0</v>
      </c>
      <c r="M37" s="33" t="e">
        <f>L37/I37</f>
        <v>#DIV/0!</v>
      </c>
      <c r="N37" s="33" t="e">
        <f>M37*G37</f>
        <v>#DIV/0!</v>
      </c>
      <c r="O37" s="30" t="e">
        <f t="shared" si="14"/>
        <v>#DIV/0!</v>
      </c>
      <c r="P37" s="35" t="e">
        <f t="shared" si="14"/>
        <v>#DIV/0!</v>
      </c>
    </row>
    <row r="38" spans="1:16" ht="14.25">
      <c r="A38" s="71"/>
      <c r="B38" s="48"/>
      <c r="C38" s="49"/>
      <c r="D38" s="48"/>
      <c r="E38" s="48"/>
      <c r="F38" s="31">
        <f>B38*9.8</f>
        <v>0</v>
      </c>
      <c r="G38" s="50"/>
      <c r="H38" s="31">
        <f>F38*C38</f>
        <v>0</v>
      </c>
      <c r="I38" s="31">
        <f t="shared" si="2"/>
        <v>0</v>
      </c>
      <c r="J38" s="31">
        <f t="shared" si="3"/>
        <v>0</v>
      </c>
      <c r="K38" s="34">
        <f t="shared" si="4"/>
        <v>0</v>
      </c>
      <c r="L38" s="33">
        <f t="shared" si="5"/>
        <v>0</v>
      </c>
      <c r="M38" s="33" t="e">
        <f>L38/I38</f>
        <v>#DIV/0!</v>
      </c>
      <c r="N38" s="33" t="e">
        <f>M38*G38</f>
        <v>#DIV/0!</v>
      </c>
      <c r="O38" s="30" t="e">
        <f t="shared" si="14"/>
        <v>#DIV/0!</v>
      </c>
      <c r="P38" s="35" t="e">
        <f t="shared" si="14"/>
        <v>#DIV/0!</v>
      </c>
    </row>
    <row r="39" spans="1:16" ht="14.25">
      <c r="A39" s="71"/>
      <c r="B39" s="48"/>
      <c r="C39" s="49"/>
      <c r="D39" s="48"/>
      <c r="E39" s="48"/>
      <c r="F39" s="31">
        <f t="shared" si="9"/>
        <v>0</v>
      </c>
      <c r="G39" s="50"/>
      <c r="H39" s="31">
        <f t="shared" si="10"/>
        <v>0</v>
      </c>
      <c r="I39" s="31">
        <f t="shared" si="2"/>
        <v>0</v>
      </c>
      <c r="J39" s="31">
        <f t="shared" si="3"/>
        <v>0</v>
      </c>
      <c r="K39" s="34">
        <f t="shared" si="4"/>
        <v>0</v>
      </c>
      <c r="L39" s="33">
        <f t="shared" si="5"/>
        <v>0</v>
      </c>
      <c r="M39" s="33" t="e">
        <f t="shared" si="11"/>
        <v>#DIV/0!</v>
      </c>
      <c r="N39" s="33" t="e">
        <f t="shared" si="12"/>
        <v>#DIV/0!</v>
      </c>
      <c r="O39" s="30" t="e">
        <f t="shared" si="13"/>
        <v>#DIV/0!</v>
      </c>
      <c r="P39" s="35" t="e">
        <f t="shared" si="13"/>
        <v>#DIV/0!</v>
      </c>
    </row>
    <row r="40" spans="1:16" ht="14.25">
      <c r="A40" s="71"/>
      <c r="B40" s="48"/>
      <c r="C40" s="49"/>
      <c r="D40" s="48"/>
      <c r="E40" s="48"/>
      <c r="F40" s="31">
        <f t="shared" si="9"/>
        <v>0</v>
      </c>
      <c r="G40" s="50"/>
      <c r="H40" s="31">
        <f t="shared" si="10"/>
        <v>0</v>
      </c>
      <c r="I40" s="31">
        <f t="shared" si="2"/>
        <v>0</v>
      </c>
      <c r="J40" s="31">
        <f t="shared" si="3"/>
        <v>0</v>
      </c>
      <c r="K40" s="34">
        <f t="shared" si="4"/>
        <v>0</v>
      </c>
      <c r="L40" s="33">
        <f t="shared" si="5"/>
        <v>0</v>
      </c>
      <c r="M40" s="33" t="e">
        <f t="shared" si="11"/>
        <v>#DIV/0!</v>
      </c>
      <c r="N40" s="33" t="e">
        <f t="shared" si="12"/>
        <v>#DIV/0!</v>
      </c>
      <c r="O40" s="30" t="e">
        <f t="shared" si="13"/>
        <v>#DIV/0!</v>
      </c>
      <c r="P40" s="35" t="e">
        <f t="shared" si="13"/>
        <v>#DIV/0!</v>
      </c>
    </row>
    <row r="41" spans="1:16" ht="14.25">
      <c r="A41" s="71"/>
      <c r="B41" s="48"/>
      <c r="C41" s="49"/>
      <c r="D41" s="48"/>
      <c r="E41" s="48"/>
      <c r="F41" s="31">
        <f t="shared" si="9"/>
        <v>0</v>
      </c>
      <c r="G41" s="50"/>
      <c r="H41" s="31">
        <f t="shared" si="10"/>
        <v>0</v>
      </c>
      <c r="I41" s="31">
        <f t="shared" si="2"/>
        <v>0</v>
      </c>
      <c r="J41" s="31">
        <f t="shared" si="3"/>
        <v>0</v>
      </c>
      <c r="K41" s="34">
        <f t="shared" si="4"/>
        <v>0</v>
      </c>
      <c r="L41" s="33">
        <f t="shared" si="5"/>
        <v>0</v>
      </c>
      <c r="M41" s="33" t="e">
        <f t="shared" si="11"/>
        <v>#DIV/0!</v>
      </c>
      <c r="N41" s="33" t="e">
        <f t="shared" si="12"/>
        <v>#DIV/0!</v>
      </c>
      <c r="O41" s="30" t="e">
        <f t="shared" si="13"/>
        <v>#DIV/0!</v>
      </c>
      <c r="P41" s="35" t="e">
        <f t="shared" si="13"/>
        <v>#DIV/0!</v>
      </c>
    </row>
    <row r="42" spans="1:16" ht="14.25">
      <c r="A42" s="61"/>
      <c r="B42" s="48"/>
      <c r="C42" s="49"/>
      <c r="D42" s="48"/>
      <c r="E42" s="48"/>
      <c r="F42" s="31">
        <f t="shared" si="9"/>
        <v>0</v>
      </c>
      <c r="G42" s="50"/>
      <c r="H42" s="31">
        <f t="shared" si="10"/>
        <v>0</v>
      </c>
      <c r="I42" s="31">
        <f t="shared" si="2"/>
        <v>0</v>
      </c>
      <c r="J42" s="31">
        <f t="shared" si="3"/>
        <v>0</v>
      </c>
      <c r="K42" s="34">
        <f t="shared" si="4"/>
        <v>0</v>
      </c>
      <c r="L42" s="33">
        <f t="shared" si="5"/>
        <v>0</v>
      </c>
      <c r="M42" s="33" t="e">
        <f t="shared" si="11"/>
        <v>#DIV/0!</v>
      </c>
      <c r="N42" s="33" t="e">
        <f t="shared" si="12"/>
        <v>#DIV/0!</v>
      </c>
      <c r="O42" s="30" t="e">
        <f t="shared" si="13"/>
        <v>#DIV/0!</v>
      </c>
      <c r="P42" s="35" t="e">
        <f t="shared" si="13"/>
        <v>#DIV/0!</v>
      </c>
    </row>
    <row r="43" spans="1:16" ht="14.25">
      <c r="A43" s="71"/>
      <c r="B43" s="48"/>
      <c r="C43" s="49"/>
      <c r="D43" s="48"/>
      <c r="E43" s="48"/>
      <c r="F43" s="31">
        <f t="shared" si="9"/>
        <v>0</v>
      </c>
      <c r="G43" s="50"/>
      <c r="H43" s="31">
        <f t="shared" si="10"/>
        <v>0</v>
      </c>
      <c r="I43" s="31">
        <f t="shared" si="2"/>
        <v>0</v>
      </c>
      <c r="J43" s="31">
        <f t="shared" si="3"/>
        <v>0</v>
      </c>
      <c r="K43" s="34">
        <f t="shared" si="4"/>
        <v>0</v>
      </c>
      <c r="L43" s="33">
        <f t="shared" si="5"/>
        <v>0</v>
      </c>
      <c r="M43" s="33" t="e">
        <f t="shared" si="11"/>
        <v>#DIV/0!</v>
      </c>
      <c r="N43" s="33" t="e">
        <f t="shared" si="12"/>
        <v>#DIV/0!</v>
      </c>
      <c r="O43" s="30" t="e">
        <f t="shared" si="13"/>
        <v>#DIV/0!</v>
      </c>
      <c r="P43" s="35" t="e">
        <f t="shared" si="13"/>
        <v>#DIV/0!</v>
      </c>
    </row>
    <row r="44" spans="3:16" ht="14.25">
      <c r="C44" s="7"/>
      <c r="D44" s="7"/>
      <c r="F44" s="10"/>
      <c r="J44" s="22"/>
      <c r="L44" s="6"/>
      <c r="N44" s="5"/>
      <c r="P44" s="7"/>
    </row>
    <row r="45" spans="2:16" ht="14.25">
      <c r="B45" s="5"/>
      <c r="C45" s="7"/>
      <c r="D45" s="7"/>
      <c r="F45" s="10"/>
      <c r="J45" s="22"/>
      <c r="L45" s="6"/>
      <c r="N45" s="5"/>
      <c r="P45" s="7"/>
    </row>
    <row r="46" spans="2:14" ht="14.25">
      <c r="B46" s="3" t="s">
        <v>62</v>
      </c>
      <c r="C46" s="7"/>
      <c r="D46" s="7"/>
      <c r="F46" s="10"/>
      <c r="I46" s="11"/>
      <c r="L46" s="6"/>
      <c r="M46" s="6"/>
      <c r="N46" s="7"/>
    </row>
    <row r="47" spans="2:14" ht="14.25">
      <c r="B47" s="3" t="s">
        <v>63</v>
      </c>
      <c r="C47" s="7"/>
      <c r="D47" s="7"/>
      <c r="F47" s="10"/>
      <c r="I47" s="11"/>
      <c r="L47" s="6"/>
      <c r="M47" s="6"/>
      <c r="N47" s="7"/>
    </row>
    <row r="48" spans="2:14" ht="14.25">
      <c r="B48" s="3" t="s">
        <v>64</v>
      </c>
      <c r="C48" s="7"/>
      <c r="D48" s="7"/>
      <c r="F48" s="10"/>
      <c r="I48" s="11"/>
      <c r="L48" s="6"/>
      <c r="M48" s="6"/>
      <c r="N48" s="7"/>
    </row>
    <row r="49" spans="2:14" ht="14.25">
      <c r="B49" s="3" t="s">
        <v>65</v>
      </c>
      <c r="C49" s="7"/>
      <c r="D49" s="7"/>
      <c r="F49" s="10"/>
      <c r="I49" s="11"/>
      <c r="L49" s="6"/>
      <c r="M49" s="6"/>
      <c r="N49" s="7"/>
    </row>
    <row r="50" spans="2:14" ht="14.25">
      <c r="B50" s="3" t="s">
        <v>66</v>
      </c>
      <c r="C50" s="7"/>
      <c r="D50" s="7"/>
      <c r="F50" s="10"/>
      <c r="I50" s="11"/>
      <c r="L50" s="6"/>
      <c r="M50" s="6"/>
      <c r="N50" s="7"/>
    </row>
    <row r="51" spans="2:14" ht="14.25">
      <c r="B51" s="3" t="s">
        <v>67</v>
      </c>
      <c r="C51" s="7"/>
      <c r="D51" s="7"/>
      <c r="F51" s="10"/>
      <c r="I51" s="11"/>
      <c r="L51" s="6"/>
      <c r="M51" s="6"/>
      <c r="N51" s="7"/>
    </row>
    <row r="52" spans="2:14" ht="14.25">
      <c r="B52" s="3" t="s">
        <v>68</v>
      </c>
      <c r="C52" s="7"/>
      <c r="D52" s="7"/>
      <c r="F52" s="10"/>
      <c r="I52" s="11"/>
      <c r="L52" s="6"/>
      <c r="M52" s="6"/>
      <c r="N52" s="7"/>
    </row>
    <row r="53" spans="3:14" ht="14.25">
      <c r="C53" s="7"/>
      <c r="D53" s="7"/>
      <c r="F53" s="10"/>
      <c r="I53" s="11"/>
      <c r="L53" s="6"/>
      <c r="M53" s="6"/>
      <c r="N53" s="7"/>
    </row>
    <row r="54" spans="3:14" ht="14.25">
      <c r="C54" s="7"/>
      <c r="D54" s="7"/>
      <c r="F54" s="10"/>
      <c r="I54" s="11"/>
      <c r="L54" s="6"/>
      <c r="M54" s="6"/>
      <c r="N54" s="7"/>
    </row>
    <row r="55" spans="3:14" ht="14.25">
      <c r="C55" s="7"/>
      <c r="D55" s="7"/>
      <c r="F55" s="10"/>
      <c r="I55" s="11"/>
      <c r="L55" s="6"/>
      <c r="M55" s="6"/>
      <c r="N55" s="7"/>
    </row>
    <row r="56" spans="3:14" ht="14.25">
      <c r="C56" s="7"/>
      <c r="D56" s="7"/>
      <c r="F56" s="10"/>
      <c r="I56" s="11"/>
      <c r="L56" s="6"/>
      <c r="M56" s="6"/>
      <c r="N56" s="7"/>
    </row>
    <row r="57" spans="3:14" ht="14.25">
      <c r="C57" s="7"/>
      <c r="D57" s="7"/>
      <c r="F57" s="10"/>
      <c r="I57" s="11"/>
      <c r="L57" s="6"/>
      <c r="M57" s="6"/>
      <c r="N57" s="7"/>
    </row>
    <row r="58" spans="3:14" ht="14.25">
      <c r="C58" s="7"/>
      <c r="D58" s="7"/>
      <c r="F58" s="10"/>
      <c r="I58" s="11"/>
      <c r="L58" s="6"/>
      <c r="M58" s="6"/>
      <c r="N58" s="7"/>
    </row>
    <row r="59" spans="3:14" ht="14.25">
      <c r="C59" s="7"/>
      <c r="D59" s="7"/>
      <c r="F59" s="10"/>
      <c r="I59" s="11"/>
      <c r="L59" s="6"/>
      <c r="M59" s="6"/>
      <c r="N59" s="7"/>
    </row>
    <row r="60" spans="3:14" ht="14.25">
      <c r="C60" s="7"/>
      <c r="D60" s="7"/>
      <c r="F60" s="10"/>
      <c r="I60" s="11"/>
      <c r="L60" s="6"/>
      <c r="M60" s="6"/>
      <c r="N60" s="7"/>
    </row>
    <row r="61" spans="3:14" ht="14.25">
      <c r="C61" s="7"/>
      <c r="D61" s="7"/>
      <c r="F61" s="10"/>
      <c r="I61" s="11"/>
      <c r="L61" s="6"/>
      <c r="M61" s="6"/>
      <c r="N61" s="7"/>
    </row>
    <row r="62" spans="3:14" ht="14.25">
      <c r="C62" s="7"/>
      <c r="D62" s="7"/>
      <c r="F62" s="10"/>
      <c r="I62" s="11"/>
      <c r="L62" s="6"/>
      <c r="M62" s="6"/>
      <c r="N62" s="7"/>
    </row>
    <row r="63" spans="3:14" ht="14.25">
      <c r="C63" s="7"/>
      <c r="D63" s="7"/>
      <c r="F63" s="10"/>
      <c r="I63" s="11"/>
      <c r="L63" s="6"/>
      <c r="M63" s="6"/>
      <c r="N63" s="7"/>
    </row>
  </sheetData>
  <printOptions/>
  <pageMargins left="0.5" right="0.5" top="1" bottom="1" header="0.5" footer="0.5"/>
  <pageSetup fitToHeight="1" fitToWidth="1"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 Heckathorn</dc:creator>
  <cp:keywords/>
  <dc:description/>
  <cp:lastModifiedBy>Dick</cp:lastModifiedBy>
  <cp:lastPrinted>2007-03-21T01:58:53Z</cp:lastPrinted>
  <dcterms:created xsi:type="dcterms:W3CDTF">1999-01-31T02:16:26Z</dcterms:created>
  <dcterms:modified xsi:type="dcterms:W3CDTF">2007-03-23T11:51:27Z</dcterms:modified>
  <cp:category/>
  <cp:version/>
  <cp:contentType/>
  <cp:contentStatus/>
</cp:coreProperties>
</file>