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tabRatio="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'Sheet1'!$A$1:$P$47</definedName>
  </definedNames>
  <calcPr fullCalcOnLoad="1"/>
</workbook>
</file>

<file path=xl/sharedStrings.xml><?xml version="1.0" encoding="utf-8"?>
<sst xmlns="http://schemas.openxmlformats.org/spreadsheetml/2006/main" count="112" uniqueCount="85">
  <si>
    <t>Number</t>
  </si>
  <si>
    <t>Energy</t>
  </si>
  <si>
    <t>Weight</t>
  </si>
  <si>
    <t>(Joules)</t>
  </si>
  <si>
    <t>(sec)</t>
  </si>
  <si>
    <t>(min)</t>
  </si>
  <si>
    <t>1 calorie = 4.19 Joules</t>
  </si>
  <si>
    <t>Energy in M and M's</t>
  </si>
  <si>
    <t>2.2 pounds = 1 kilogram</t>
  </si>
  <si>
    <t>1 kilogram = 9.8 Newtons</t>
  </si>
  <si>
    <t>Your Weight In Pounds</t>
  </si>
  <si>
    <t>Time for one jump (sec)</t>
  </si>
  <si>
    <t>Pounds to Newtons</t>
  </si>
  <si>
    <t>Using Energy of M and M's by Jumping</t>
  </si>
  <si>
    <t>Name:</t>
  </si>
  <si>
    <t xml:space="preserve"> </t>
  </si>
  <si>
    <t>(N)</t>
  </si>
  <si>
    <t>(m)</t>
  </si>
  <si>
    <t>Height</t>
  </si>
  <si>
    <t>of Chair</t>
  </si>
  <si>
    <t>Seat</t>
  </si>
  <si>
    <t>Time</t>
  </si>
  <si>
    <t>for one</t>
  </si>
  <si>
    <t>Complete</t>
  </si>
  <si>
    <t>Step</t>
  </si>
  <si>
    <t>Work</t>
  </si>
  <si>
    <t>(J)</t>
  </si>
  <si>
    <t>M&amp;M's</t>
  </si>
  <si>
    <t>Eaten</t>
  </si>
  <si>
    <t>Name</t>
  </si>
  <si>
    <t>M&amp;M</t>
  </si>
  <si>
    <t>(Food)</t>
  </si>
  <si>
    <t>Time To</t>
  </si>
  <si>
    <t>Use M&amp;M</t>
  </si>
  <si>
    <t>(Hours)</t>
  </si>
  <si>
    <t>Steps to</t>
  </si>
  <si>
    <t>Use All</t>
  </si>
  <si>
    <t>(calories)</t>
  </si>
  <si>
    <t>Total #</t>
  </si>
  <si>
    <t>1 Food CALORIE = 1000 calories</t>
  </si>
  <si>
    <t>Height of Chair Seat (m)</t>
  </si>
  <si>
    <t>Number of M &amp; M's</t>
  </si>
  <si>
    <t>(CALORIES)</t>
  </si>
  <si>
    <t>Est</t>
  </si>
  <si>
    <t># steps</t>
  </si>
  <si>
    <t>to</t>
  </si>
  <si>
    <t>% Diff</t>
  </si>
  <si>
    <t>of</t>
  </si>
  <si>
    <t>Steps</t>
  </si>
  <si>
    <t>Corrected</t>
  </si>
  <si>
    <t>1 M &amp; M has</t>
  </si>
  <si>
    <t/>
  </si>
  <si>
    <t>Atanmo, Philip</t>
  </si>
  <si>
    <t>Bierman, Jonathan</t>
  </si>
  <si>
    <t>Bowman, Alayne</t>
  </si>
  <si>
    <t>Davies, Ashley</t>
  </si>
  <si>
    <t>Davis, Meredith</t>
  </si>
  <si>
    <t>DiPaolo, Chelsea</t>
  </si>
  <si>
    <t>Eliason, Jarrod</t>
  </si>
  <si>
    <t>Gorrell, Danielle</t>
  </si>
  <si>
    <t>Jewett, Chris</t>
  </si>
  <si>
    <t>Lombardi, Fritz</t>
  </si>
  <si>
    <t>Mains, Kyle</t>
  </si>
  <si>
    <t>Millington, Karisa</t>
  </si>
  <si>
    <t>Rhodes, Tim</t>
  </si>
  <si>
    <t>Culver, Fonz</t>
  </si>
  <si>
    <t>Darusz, Joe</t>
  </si>
  <si>
    <t>Deliberato, Jared</t>
  </si>
  <si>
    <t>Engerer, Nick</t>
  </si>
  <si>
    <t>Graham, Andrew</t>
  </si>
  <si>
    <t>Heipp, Ryan</t>
  </si>
  <si>
    <t>Hill, Hannah</t>
  </si>
  <si>
    <t>Laughlin, Tiffany</t>
  </si>
  <si>
    <t>Luffler, Courtney</t>
  </si>
  <si>
    <t>Matherson, Tyrone</t>
  </si>
  <si>
    <t>Mielnik, Tiffany</t>
  </si>
  <si>
    <t>Newland, L.T.</t>
  </si>
  <si>
    <t>O'Brien, Val</t>
  </si>
  <si>
    <t>Spontarelli, Kristina</t>
  </si>
  <si>
    <t>Steedly, Jonathan</t>
  </si>
  <si>
    <t>Total</t>
  </si>
  <si>
    <t>Ener 1 step</t>
  </si>
  <si>
    <t>Wrk 1 Step</t>
  </si>
  <si>
    <t>Estimate</t>
  </si>
  <si>
    <t>steps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</si>
</sst>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>
      <alignment horizontal="centerContinuous"/>
    </xf>
    <xf numFmtId="164" fontId="2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right"/>
    </xf>
    <xf numFmtId="0" fontId="5" fillId="0" borderId="13" xfId="57" applyFont="1" applyFill="1" applyBorder="1" applyAlignment="1">
      <alignment wrapText="1"/>
      <protection/>
    </xf>
    <xf numFmtId="0" fontId="5" fillId="0" borderId="14" xfId="57" applyFont="1" applyFill="1" applyBorder="1" applyAlignment="1">
      <alignment wrapText="1"/>
      <protection/>
    </xf>
    <xf numFmtId="0" fontId="5" fillId="0" borderId="10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PageLayoutView="0" workbookViewId="0" topLeftCell="A14">
      <selection activeCell="F14" sqref="F14"/>
    </sheetView>
  </sheetViews>
  <sheetFormatPr defaultColWidth="24.7109375" defaultRowHeight="12.75"/>
  <cols>
    <col min="1" max="1" width="17.421875" style="37" customWidth="1"/>
    <col min="2" max="2" width="11.7109375" style="38" customWidth="1"/>
    <col min="3" max="3" width="11.57421875" style="15" customWidth="1"/>
    <col min="4" max="4" width="10.00390625" style="15" bestFit="1" customWidth="1"/>
    <col min="5" max="6" width="11.7109375" style="38" customWidth="1"/>
    <col min="7" max="7" width="11.7109375" style="12" customWidth="1"/>
    <col min="8" max="8" width="11.7109375" style="39" customWidth="1"/>
    <col min="9" max="9" width="11.7109375" style="40" customWidth="1"/>
    <col min="10" max="11" width="11.7109375" style="12" customWidth="1"/>
    <col min="12" max="12" width="11.7109375" style="39" customWidth="1"/>
    <col min="13" max="14" width="11.7109375" style="40" customWidth="1"/>
    <col min="15" max="15" width="11.7109375" style="41" customWidth="1"/>
    <col min="16" max="16" width="11.7109375" style="12" customWidth="1"/>
    <col min="17" max="16384" width="24.7109375" style="12" customWidth="1"/>
  </cols>
  <sheetData>
    <row r="1" spans="1:15" ht="14.25">
      <c r="A1" s="1" t="s">
        <v>13</v>
      </c>
      <c r="B1" s="2"/>
      <c r="C1" s="3"/>
      <c r="D1" s="4"/>
      <c r="E1" s="5" t="s">
        <v>14</v>
      </c>
      <c r="F1" s="5"/>
      <c r="G1" s="1" t="s">
        <v>49</v>
      </c>
      <c r="H1" s="6"/>
      <c r="I1" s="7"/>
      <c r="J1" s="8"/>
      <c r="K1" s="8"/>
      <c r="L1" s="9"/>
      <c r="M1" s="10"/>
      <c r="N1" s="10"/>
      <c r="O1" s="11"/>
    </row>
    <row r="2" spans="1:15" ht="14.25">
      <c r="A2" s="1"/>
      <c r="B2" s="13"/>
      <c r="C2" s="14"/>
      <c r="E2" s="13"/>
      <c r="F2" s="13"/>
      <c r="G2" s="16"/>
      <c r="H2" s="17"/>
      <c r="I2" s="10"/>
      <c r="J2" s="8"/>
      <c r="K2" s="8"/>
      <c r="L2" s="9"/>
      <c r="M2" s="10"/>
      <c r="N2" s="10"/>
      <c r="O2" s="11"/>
    </row>
    <row r="3" spans="1:15" ht="14.25">
      <c r="A3" s="1" t="s">
        <v>7</v>
      </c>
      <c r="B3" s="13"/>
      <c r="C3" s="14"/>
      <c r="D3" s="14"/>
      <c r="E3" s="13"/>
      <c r="F3" s="13"/>
      <c r="G3" s="16"/>
      <c r="H3" s="17"/>
      <c r="I3" s="10"/>
      <c r="J3" s="8"/>
      <c r="K3" s="8"/>
      <c r="L3" s="9"/>
      <c r="M3" s="10"/>
      <c r="N3" s="10"/>
      <c r="O3" s="11"/>
    </row>
    <row r="4" spans="1:15" ht="14.25">
      <c r="A4" s="1"/>
      <c r="B4" s="13"/>
      <c r="C4" s="14" t="s">
        <v>12</v>
      </c>
      <c r="D4" s="14"/>
      <c r="E4" s="1" t="s">
        <v>10</v>
      </c>
      <c r="F4" s="1"/>
      <c r="G4" s="16"/>
      <c r="H4" s="17"/>
      <c r="I4" s="18"/>
      <c r="J4" s="8"/>
      <c r="K4" s="8"/>
      <c r="L4" s="9"/>
      <c r="M4" s="10"/>
      <c r="N4" s="10"/>
      <c r="O4" s="11"/>
    </row>
    <row r="5" spans="1:15" ht="14.25">
      <c r="A5" s="5" t="s">
        <v>50</v>
      </c>
      <c r="B5" s="16">
        <v>4.12</v>
      </c>
      <c r="C5" s="14"/>
      <c r="D5" s="14"/>
      <c r="E5" s="1" t="s">
        <v>40</v>
      </c>
      <c r="F5" s="1"/>
      <c r="G5" s="16"/>
      <c r="H5" s="17"/>
      <c r="I5" s="18" t="s">
        <v>15</v>
      </c>
      <c r="J5" s="8"/>
      <c r="K5" s="8"/>
      <c r="L5" s="9"/>
      <c r="M5" s="10"/>
      <c r="N5" s="10"/>
      <c r="O5" s="11"/>
    </row>
    <row r="6" spans="1:15" ht="14.25">
      <c r="A6" s="5" t="s">
        <v>39</v>
      </c>
      <c r="B6" s="5" t="s">
        <v>8</v>
      </c>
      <c r="C6" s="14"/>
      <c r="D6" s="14"/>
      <c r="E6" s="1" t="s">
        <v>11</v>
      </c>
      <c r="F6" s="1"/>
      <c r="G6" s="16"/>
      <c r="H6" s="17"/>
      <c r="I6" s="18"/>
      <c r="J6" s="8"/>
      <c r="K6" s="8"/>
      <c r="L6" s="9"/>
      <c r="M6" s="10"/>
      <c r="N6" s="10"/>
      <c r="O6" s="11"/>
    </row>
    <row r="7" spans="1:15" ht="14.25">
      <c r="A7" s="1" t="s">
        <v>6</v>
      </c>
      <c r="B7" s="5" t="s">
        <v>9</v>
      </c>
      <c r="C7" s="14"/>
      <c r="D7" s="14"/>
      <c r="E7" s="1" t="s">
        <v>41</v>
      </c>
      <c r="F7" s="1"/>
      <c r="G7" s="16"/>
      <c r="H7" s="17"/>
      <c r="I7" s="18"/>
      <c r="J7" s="8"/>
      <c r="K7" s="8"/>
      <c r="L7" s="9"/>
      <c r="M7" s="10"/>
      <c r="N7" s="10"/>
      <c r="O7" s="11"/>
    </row>
    <row r="8" spans="1:15" ht="14.25">
      <c r="A8" s="1"/>
      <c r="B8" s="13"/>
      <c r="C8" s="14"/>
      <c r="D8" s="14"/>
      <c r="E8" s="13"/>
      <c r="F8" s="13"/>
      <c r="G8" s="16"/>
      <c r="H8" s="17"/>
      <c r="I8" s="10"/>
      <c r="J8" s="8"/>
      <c r="K8" s="8"/>
      <c r="L8" s="9"/>
      <c r="M8" s="10"/>
      <c r="N8" s="10"/>
      <c r="O8" s="11"/>
    </row>
    <row r="9" spans="1:16" ht="6" customHeight="1">
      <c r="A9" s="19"/>
      <c r="B9" s="20"/>
      <c r="C9" s="21"/>
      <c r="D9" s="21"/>
      <c r="E9" s="20"/>
      <c r="F9" s="20"/>
      <c r="G9" s="22"/>
      <c r="H9" s="23"/>
      <c r="I9" s="24"/>
      <c r="J9" s="25"/>
      <c r="K9" s="25"/>
      <c r="L9" s="23"/>
      <c r="M9" s="24"/>
      <c r="N9" s="24"/>
      <c r="O9" s="26"/>
      <c r="P9" s="27"/>
    </row>
    <row r="10" spans="1:16" s="31" customFormat="1" ht="14.25">
      <c r="A10" s="1"/>
      <c r="B10" s="28"/>
      <c r="C10" s="14"/>
      <c r="D10" s="14" t="s">
        <v>21</v>
      </c>
      <c r="E10" s="13"/>
      <c r="F10" s="13" t="s">
        <v>43</v>
      </c>
      <c r="G10" s="13" t="s">
        <v>25</v>
      </c>
      <c r="H10" s="13" t="s">
        <v>1</v>
      </c>
      <c r="I10" s="29" t="s">
        <v>30</v>
      </c>
      <c r="J10" s="28"/>
      <c r="K10" s="28"/>
      <c r="L10" s="13" t="s">
        <v>38</v>
      </c>
      <c r="M10" s="29" t="s">
        <v>32</v>
      </c>
      <c r="N10" s="29" t="s">
        <v>32</v>
      </c>
      <c r="O10" s="30" t="s">
        <v>32</v>
      </c>
      <c r="P10" s="28" t="s">
        <v>46</v>
      </c>
    </row>
    <row r="11" spans="1:16" s="31" customFormat="1" ht="14.25">
      <c r="A11" s="1"/>
      <c r="B11" s="28"/>
      <c r="C11" s="14" t="s">
        <v>18</v>
      </c>
      <c r="D11" s="14" t="s">
        <v>22</v>
      </c>
      <c r="E11" s="13"/>
      <c r="F11" s="13" t="s">
        <v>44</v>
      </c>
      <c r="G11" s="13" t="s">
        <v>22</v>
      </c>
      <c r="H11" s="13" t="s">
        <v>22</v>
      </c>
      <c r="I11" s="29" t="s">
        <v>1</v>
      </c>
      <c r="J11" s="30" t="s">
        <v>30</v>
      </c>
      <c r="K11" s="30" t="s">
        <v>30</v>
      </c>
      <c r="L11" s="13" t="s">
        <v>35</v>
      </c>
      <c r="M11" s="29" t="s">
        <v>33</v>
      </c>
      <c r="N11" s="29" t="s">
        <v>33</v>
      </c>
      <c r="O11" s="30" t="s">
        <v>33</v>
      </c>
      <c r="P11" s="28" t="s">
        <v>0</v>
      </c>
    </row>
    <row r="12" spans="1:16" s="31" customFormat="1" ht="14.25">
      <c r="A12" s="1"/>
      <c r="B12" s="28"/>
      <c r="C12" s="14" t="s">
        <v>19</v>
      </c>
      <c r="D12" s="14" t="s">
        <v>23</v>
      </c>
      <c r="E12" s="28" t="s">
        <v>0</v>
      </c>
      <c r="F12" s="28" t="s">
        <v>45</v>
      </c>
      <c r="G12" s="13" t="s">
        <v>23</v>
      </c>
      <c r="H12" s="13" t="s">
        <v>23</v>
      </c>
      <c r="I12" s="29"/>
      <c r="J12" s="30" t="s">
        <v>1</v>
      </c>
      <c r="K12" s="30" t="s">
        <v>1</v>
      </c>
      <c r="L12" s="13" t="s">
        <v>36</v>
      </c>
      <c r="M12" s="29" t="s">
        <v>1</v>
      </c>
      <c r="N12" s="29" t="s">
        <v>1</v>
      </c>
      <c r="O12" s="30" t="s">
        <v>1</v>
      </c>
      <c r="P12" s="28" t="s">
        <v>47</v>
      </c>
    </row>
    <row r="13" spans="1:16" s="31" customFormat="1" ht="14.25">
      <c r="A13" s="1" t="s">
        <v>29</v>
      </c>
      <c r="B13" s="28" t="s">
        <v>2</v>
      </c>
      <c r="C13" s="14" t="s">
        <v>20</v>
      </c>
      <c r="D13" s="14" t="s">
        <v>24</v>
      </c>
      <c r="E13" s="28" t="s">
        <v>27</v>
      </c>
      <c r="F13" s="28" t="s">
        <v>83</v>
      </c>
      <c r="G13" s="13" t="s">
        <v>82</v>
      </c>
      <c r="H13" s="13" t="s">
        <v>81</v>
      </c>
      <c r="I13" s="29" t="s">
        <v>31</v>
      </c>
      <c r="J13" s="30"/>
      <c r="K13" s="30"/>
      <c r="L13" s="13" t="s">
        <v>80</v>
      </c>
      <c r="M13" s="29"/>
      <c r="N13" s="29"/>
      <c r="O13" s="30"/>
      <c r="P13" s="28" t="s">
        <v>48</v>
      </c>
    </row>
    <row r="14" spans="1:16" s="31" customFormat="1" ht="14.25">
      <c r="A14" s="1"/>
      <c r="B14" s="28" t="s">
        <v>16</v>
      </c>
      <c r="C14" s="14" t="s">
        <v>17</v>
      </c>
      <c r="D14" s="14" t="s">
        <v>4</v>
      </c>
      <c r="E14" s="28" t="s">
        <v>28</v>
      </c>
      <c r="F14" s="28" t="s">
        <v>84</v>
      </c>
      <c r="G14" s="13" t="s">
        <v>26</v>
      </c>
      <c r="H14" s="13" t="s">
        <v>26</v>
      </c>
      <c r="I14" s="29" t="s">
        <v>42</v>
      </c>
      <c r="J14" s="30" t="s">
        <v>37</v>
      </c>
      <c r="K14" s="30" t="s">
        <v>3</v>
      </c>
      <c r="L14" s="13" t="s">
        <v>48</v>
      </c>
      <c r="M14" s="29" t="s">
        <v>4</v>
      </c>
      <c r="N14" s="29" t="s">
        <v>5</v>
      </c>
      <c r="O14" s="30" t="s">
        <v>34</v>
      </c>
      <c r="P14" s="28"/>
    </row>
    <row r="15" spans="1:16" ht="7.5" customHeight="1">
      <c r="A15" s="19"/>
      <c r="B15" s="20"/>
      <c r="C15" s="21"/>
      <c r="D15" s="21"/>
      <c r="E15" s="20"/>
      <c r="F15" s="20"/>
      <c r="G15" s="20"/>
      <c r="H15" s="20"/>
      <c r="I15" s="32"/>
      <c r="J15" s="33"/>
      <c r="K15" s="33"/>
      <c r="L15" s="20"/>
      <c r="M15" s="32"/>
      <c r="N15" s="32"/>
      <c r="O15" s="33"/>
      <c r="P15" s="33"/>
    </row>
    <row r="16" spans="1:16" s="38" customFormat="1" ht="14.25">
      <c r="A16" s="5"/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13">
        <v>12</v>
      </c>
      <c r="N16" s="13">
        <v>13</v>
      </c>
      <c r="O16" s="13">
        <v>14</v>
      </c>
      <c r="P16" s="13">
        <v>15</v>
      </c>
    </row>
    <row r="17" spans="1:16" ht="14.25">
      <c r="A17" s="1"/>
      <c r="B17" s="13"/>
      <c r="C17" s="14"/>
      <c r="D17" s="14"/>
      <c r="E17" s="13"/>
      <c r="F17" s="13"/>
      <c r="G17" s="13"/>
      <c r="H17" s="34"/>
      <c r="I17" s="35"/>
      <c r="J17" s="16"/>
      <c r="K17" s="16"/>
      <c r="L17" s="34"/>
      <c r="M17" s="35"/>
      <c r="N17" s="35"/>
      <c r="O17" s="36"/>
      <c r="P17" s="16"/>
    </row>
    <row r="18" spans="1:16" ht="14.25">
      <c r="A18" s="45" t="s">
        <v>52</v>
      </c>
      <c r="B18" s="13">
        <v>868.6</v>
      </c>
      <c r="C18" s="14">
        <v>0.44</v>
      </c>
      <c r="D18" s="14">
        <v>1.04</v>
      </c>
      <c r="E18" s="13">
        <v>5</v>
      </c>
      <c r="F18" s="13">
        <v>15</v>
      </c>
      <c r="G18" s="13">
        <f aca="true" t="shared" si="0" ref="G18:G40">B18*C18</f>
        <v>382.184</v>
      </c>
      <c r="H18" s="34">
        <f aca="true" t="shared" si="1" ref="H18:H57">G18</f>
        <v>382.184</v>
      </c>
      <c r="I18" s="35">
        <f aca="true" t="shared" si="2" ref="I18:I38">E18*$B$5</f>
        <v>20.6</v>
      </c>
      <c r="J18" s="16">
        <f aca="true" t="shared" si="3" ref="J18:J57">I18*1000</f>
        <v>20600</v>
      </c>
      <c r="K18" s="16">
        <f aca="true" t="shared" si="4" ref="K18:K57">J18*4.19</f>
        <v>86314.00000000001</v>
      </c>
      <c r="L18" s="34">
        <f aca="true" t="shared" si="5" ref="L18:L40">K18/H18</f>
        <v>225.84409603751075</v>
      </c>
      <c r="M18" s="34">
        <f aca="true" t="shared" si="6" ref="M18:M40">L18*D18</f>
        <v>234.8778598790112</v>
      </c>
      <c r="N18" s="34">
        <f aca="true" t="shared" si="7" ref="N18:O57">M18/60</f>
        <v>3.91463099798352</v>
      </c>
      <c r="O18" s="36">
        <f t="shared" si="7"/>
        <v>0.065243849966392</v>
      </c>
      <c r="P18" s="42">
        <f>L18/F18</f>
        <v>15.056273069167384</v>
      </c>
    </row>
    <row r="19" spans="1:16" ht="14.25">
      <c r="A19" s="45" t="s">
        <v>53</v>
      </c>
      <c r="B19" s="13">
        <v>779.5</v>
      </c>
      <c r="C19" s="14">
        <v>0.44</v>
      </c>
      <c r="D19" s="14">
        <v>0.942</v>
      </c>
      <c r="E19" s="13">
        <v>5</v>
      </c>
      <c r="F19" s="13">
        <v>20</v>
      </c>
      <c r="G19" s="13">
        <f t="shared" si="0"/>
        <v>342.98</v>
      </c>
      <c r="H19" s="34">
        <f t="shared" si="1"/>
        <v>342.98</v>
      </c>
      <c r="I19" s="35">
        <f t="shared" si="2"/>
        <v>20.6</v>
      </c>
      <c r="J19" s="16">
        <f t="shared" si="3"/>
        <v>20600</v>
      </c>
      <c r="K19" s="16">
        <f t="shared" si="4"/>
        <v>86314.00000000001</v>
      </c>
      <c r="L19" s="34">
        <f t="shared" si="5"/>
        <v>251.65898886232435</v>
      </c>
      <c r="M19" s="34">
        <f t="shared" si="6"/>
        <v>237.06276750830952</v>
      </c>
      <c r="N19" s="34">
        <f t="shared" si="7"/>
        <v>3.951046125138492</v>
      </c>
      <c r="O19" s="36">
        <f t="shared" si="7"/>
        <v>0.06585076875230819</v>
      </c>
      <c r="P19" s="42">
        <f aca="true" t="shared" si="8" ref="P19:P47">L19/F19</f>
        <v>12.582949443116217</v>
      </c>
    </row>
    <row r="20" spans="1:16" ht="14.25">
      <c r="A20" s="45" t="s">
        <v>54</v>
      </c>
      <c r="B20" s="13">
        <v>610</v>
      </c>
      <c r="C20" s="14">
        <v>0.44</v>
      </c>
      <c r="D20" s="14">
        <v>1.76</v>
      </c>
      <c r="E20" s="13">
        <v>11</v>
      </c>
      <c r="F20" s="13">
        <v>20</v>
      </c>
      <c r="G20" s="13">
        <f t="shared" si="0"/>
        <v>268.4</v>
      </c>
      <c r="H20" s="34">
        <f t="shared" si="1"/>
        <v>268.4</v>
      </c>
      <c r="I20" s="35">
        <f t="shared" si="2"/>
        <v>45.32</v>
      </c>
      <c r="J20" s="16">
        <f t="shared" si="3"/>
        <v>45320</v>
      </c>
      <c r="K20" s="16">
        <f t="shared" si="4"/>
        <v>189890.80000000002</v>
      </c>
      <c r="L20" s="34">
        <f t="shared" si="5"/>
        <v>707.4918032786886</v>
      </c>
      <c r="M20" s="34">
        <f t="shared" si="6"/>
        <v>1245.185573770492</v>
      </c>
      <c r="N20" s="34">
        <f t="shared" si="7"/>
        <v>20.753092896174866</v>
      </c>
      <c r="O20" s="36">
        <f t="shared" si="7"/>
        <v>0.3458848816029144</v>
      </c>
      <c r="P20" s="42">
        <f t="shared" si="8"/>
        <v>35.37459016393443</v>
      </c>
    </row>
    <row r="21" spans="1:16" ht="14.25">
      <c r="A21" s="45" t="s">
        <v>55</v>
      </c>
      <c r="B21" s="13">
        <v>757.27</v>
      </c>
      <c r="C21" s="14">
        <v>0.445</v>
      </c>
      <c r="D21" s="14">
        <v>1.89</v>
      </c>
      <c r="E21" s="13">
        <v>5</v>
      </c>
      <c r="F21" s="13">
        <v>14</v>
      </c>
      <c r="G21" s="13">
        <f t="shared" si="0"/>
        <v>336.98515</v>
      </c>
      <c r="H21" s="34">
        <f t="shared" si="1"/>
        <v>336.98515</v>
      </c>
      <c r="I21" s="35">
        <f t="shared" si="2"/>
        <v>20.6</v>
      </c>
      <c r="J21" s="16">
        <f t="shared" si="3"/>
        <v>20600</v>
      </c>
      <c r="K21" s="16">
        <f t="shared" si="4"/>
        <v>86314.00000000001</v>
      </c>
      <c r="L21" s="34">
        <f t="shared" si="5"/>
        <v>256.1359157814521</v>
      </c>
      <c r="M21" s="34">
        <f t="shared" si="6"/>
        <v>484.09688082694447</v>
      </c>
      <c r="N21" s="34">
        <f t="shared" si="7"/>
        <v>8.068281347115741</v>
      </c>
      <c r="O21" s="36">
        <f t="shared" si="7"/>
        <v>0.13447135578526234</v>
      </c>
      <c r="P21" s="42">
        <f t="shared" si="8"/>
        <v>18.29542255581801</v>
      </c>
    </row>
    <row r="22" spans="1:16" ht="14.25">
      <c r="A22" s="45" t="s">
        <v>56</v>
      </c>
      <c r="B22" s="13">
        <v>536.6</v>
      </c>
      <c r="C22" s="14">
        <v>0.44</v>
      </c>
      <c r="D22" s="14">
        <v>0.62</v>
      </c>
      <c r="E22" s="13">
        <v>8</v>
      </c>
      <c r="F22" s="13">
        <v>20</v>
      </c>
      <c r="G22" s="13">
        <f t="shared" si="0"/>
        <v>236.104</v>
      </c>
      <c r="H22" s="34">
        <f t="shared" si="1"/>
        <v>236.104</v>
      </c>
      <c r="I22" s="35">
        <f t="shared" si="2"/>
        <v>32.96</v>
      </c>
      <c r="J22" s="16">
        <f t="shared" si="3"/>
        <v>32960</v>
      </c>
      <c r="K22" s="16">
        <f t="shared" si="4"/>
        <v>138102.40000000002</v>
      </c>
      <c r="L22" s="34">
        <f t="shared" si="5"/>
        <v>584.921898824247</v>
      </c>
      <c r="M22" s="34">
        <f t="shared" si="6"/>
        <v>362.65157727103315</v>
      </c>
      <c r="N22" s="34">
        <f t="shared" si="7"/>
        <v>6.044192954517219</v>
      </c>
      <c r="O22" s="36">
        <f t="shared" si="7"/>
        <v>0.10073654924195365</v>
      </c>
      <c r="P22" s="42">
        <f t="shared" si="8"/>
        <v>29.246094941212352</v>
      </c>
    </row>
    <row r="23" spans="1:16" ht="14.25">
      <c r="A23" s="45" t="s">
        <v>57</v>
      </c>
      <c r="B23" s="13">
        <v>445</v>
      </c>
      <c r="C23" s="14">
        <v>0.44</v>
      </c>
      <c r="D23" s="14">
        <v>0.62</v>
      </c>
      <c r="E23" s="13">
        <v>10</v>
      </c>
      <c r="F23" s="13">
        <v>26</v>
      </c>
      <c r="G23" s="13">
        <f t="shared" si="0"/>
        <v>195.8</v>
      </c>
      <c r="H23" s="34">
        <f t="shared" si="1"/>
        <v>195.8</v>
      </c>
      <c r="I23" s="35">
        <f t="shared" si="2"/>
        <v>41.2</v>
      </c>
      <c r="J23" s="16">
        <f t="shared" si="3"/>
        <v>41200</v>
      </c>
      <c r="K23" s="16">
        <f t="shared" si="4"/>
        <v>172628.00000000003</v>
      </c>
      <c r="L23" s="34">
        <f t="shared" si="5"/>
        <v>881.6547497446375</v>
      </c>
      <c r="M23" s="34">
        <f t="shared" si="6"/>
        <v>546.6259448416752</v>
      </c>
      <c r="N23" s="34">
        <f t="shared" si="7"/>
        <v>9.110432414027919</v>
      </c>
      <c r="O23" s="36">
        <f t="shared" si="7"/>
        <v>0.15184054023379864</v>
      </c>
      <c r="P23" s="42">
        <f t="shared" si="8"/>
        <v>33.90979806710144</v>
      </c>
    </row>
    <row r="24" spans="1:16" ht="14.25">
      <c r="A24" s="45" t="s">
        <v>58</v>
      </c>
      <c r="B24" s="13">
        <v>677.18</v>
      </c>
      <c r="C24" s="14">
        <v>0.44</v>
      </c>
      <c r="D24" s="14">
        <v>2.16</v>
      </c>
      <c r="E24" s="13">
        <v>15</v>
      </c>
      <c r="F24" s="13">
        <v>28</v>
      </c>
      <c r="G24" s="13">
        <f t="shared" si="0"/>
        <v>297.95919999999995</v>
      </c>
      <c r="H24" s="34">
        <f t="shared" si="1"/>
        <v>297.95919999999995</v>
      </c>
      <c r="I24" s="35">
        <f t="shared" si="2"/>
        <v>61.800000000000004</v>
      </c>
      <c r="J24" s="16">
        <f t="shared" si="3"/>
        <v>61800.00000000001</v>
      </c>
      <c r="K24" s="16">
        <f t="shared" si="4"/>
        <v>258942.00000000006</v>
      </c>
      <c r="L24" s="34">
        <f t="shared" si="5"/>
        <v>869.051870188939</v>
      </c>
      <c r="M24" s="34">
        <f t="shared" si="6"/>
        <v>1877.1520396081085</v>
      </c>
      <c r="N24" s="34">
        <f t="shared" si="7"/>
        <v>31.285867326801807</v>
      </c>
      <c r="O24" s="36">
        <f t="shared" si="7"/>
        <v>0.5214311221133634</v>
      </c>
      <c r="P24" s="42">
        <f t="shared" si="8"/>
        <v>31.03756679246211</v>
      </c>
    </row>
    <row r="25" spans="1:16" ht="14.25">
      <c r="A25" s="45" t="s">
        <v>59</v>
      </c>
      <c r="B25" s="13">
        <v>534</v>
      </c>
      <c r="C25" s="14">
        <v>0.46</v>
      </c>
      <c r="D25" s="14">
        <v>1.988</v>
      </c>
      <c r="E25" s="13">
        <v>10</v>
      </c>
      <c r="F25" s="13">
        <v>15</v>
      </c>
      <c r="G25" s="13">
        <f t="shared" si="0"/>
        <v>245.64000000000001</v>
      </c>
      <c r="H25" s="34">
        <f t="shared" si="1"/>
        <v>245.64000000000001</v>
      </c>
      <c r="I25" s="35">
        <f t="shared" si="2"/>
        <v>41.2</v>
      </c>
      <c r="J25" s="16">
        <f t="shared" si="3"/>
        <v>41200</v>
      </c>
      <c r="K25" s="16">
        <f t="shared" si="4"/>
        <v>172628.00000000003</v>
      </c>
      <c r="L25" s="34">
        <f t="shared" si="5"/>
        <v>702.7682787819574</v>
      </c>
      <c r="M25" s="34">
        <f t="shared" si="6"/>
        <v>1397.1033382185312</v>
      </c>
      <c r="N25" s="34">
        <f t="shared" si="7"/>
        <v>23.28505563697552</v>
      </c>
      <c r="O25" s="36">
        <f t="shared" si="7"/>
        <v>0.38808426061625867</v>
      </c>
      <c r="P25" s="42">
        <f t="shared" si="8"/>
        <v>46.851218585463826</v>
      </c>
    </row>
    <row r="26" spans="1:16" ht="14.25">
      <c r="A26" s="45" t="s">
        <v>60</v>
      </c>
      <c r="B26" s="13">
        <v>717.2</v>
      </c>
      <c r="C26" s="14">
        <v>0.44</v>
      </c>
      <c r="D26" s="14">
        <v>2.62</v>
      </c>
      <c r="E26" s="13">
        <v>2</v>
      </c>
      <c r="F26" s="13">
        <v>109</v>
      </c>
      <c r="G26" s="13">
        <f t="shared" si="0"/>
        <v>315.56800000000004</v>
      </c>
      <c r="H26" s="34">
        <f t="shared" si="1"/>
        <v>315.56800000000004</v>
      </c>
      <c r="I26" s="35">
        <f t="shared" si="2"/>
        <v>8.24</v>
      </c>
      <c r="J26" s="16">
        <f t="shared" si="3"/>
        <v>8240</v>
      </c>
      <c r="K26" s="16">
        <f t="shared" si="4"/>
        <v>34525.600000000006</v>
      </c>
      <c r="L26" s="34">
        <f t="shared" si="5"/>
        <v>109.40779800233231</v>
      </c>
      <c r="M26" s="34">
        <f t="shared" si="6"/>
        <v>286.64843076611066</v>
      </c>
      <c r="N26" s="34">
        <f t="shared" si="7"/>
        <v>4.777473846101844</v>
      </c>
      <c r="O26" s="36">
        <f t="shared" si="7"/>
        <v>0.07962456410169741</v>
      </c>
      <c r="P26" s="42">
        <f t="shared" si="8"/>
        <v>1.0037412660764433</v>
      </c>
    </row>
    <row r="27" spans="1:16" ht="14.25">
      <c r="A27" s="45" t="s">
        <v>61</v>
      </c>
      <c r="B27" s="13">
        <v>579.2</v>
      </c>
      <c r="C27" s="14">
        <v>0.44</v>
      </c>
      <c r="D27" s="14">
        <v>2.05</v>
      </c>
      <c r="E27" s="13">
        <v>20</v>
      </c>
      <c r="F27" s="13">
        <v>60</v>
      </c>
      <c r="G27" s="13">
        <f t="shared" si="0"/>
        <v>254.848</v>
      </c>
      <c r="H27" s="34">
        <f t="shared" si="1"/>
        <v>254.848</v>
      </c>
      <c r="I27" s="35">
        <f t="shared" si="2"/>
        <v>82.4</v>
      </c>
      <c r="J27" s="16">
        <f t="shared" si="3"/>
        <v>82400</v>
      </c>
      <c r="K27" s="16">
        <f t="shared" si="4"/>
        <v>345256.00000000006</v>
      </c>
      <c r="L27" s="34">
        <f t="shared" si="5"/>
        <v>1354.7526368658966</v>
      </c>
      <c r="M27" s="34">
        <f t="shared" si="6"/>
        <v>2777.2429055750877</v>
      </c>
      <c r="N27" s="34">
        <f t="shared" si="7"/>
        <v>46.2873817595848</v>
      </c>
      <c r="O27" s="36">
        <f t="shared" si="7"/>
        <v>0.7714563626597466</v>
      </c>
      <c r="P27" s="42">
        <f t="shared" si="8"/>
        <v>22.57921061443161</v>
      </c>
    </row>
    <row r="28" spans="1:16" ht="14.25">
      <c r="A28" s="45" t="s">
        <v>62</v>
      </c>
      <c r="B28" s="13">
        <v>690.5</v>
      </c>
      <c r="C28" s="14">
        <v>0.45</v>
      </c>
      <c r="D28" s="14">
        <v>2.5</v>
      </c>
      <c r="E28" s="13">
        <v>15</v>
      </c>
      <c r="F28" s="13">
        <v>25</v>
      </c>
      <c r="G28" s="13">
        <f t="shared" si="0"/>
        <v>310.725</v>
      </c>
      <c r="H28" s="34">
        <f t="shared" si="1"/>
        <v>310.725</v>
      </c>
      <c r="I28" s="35">
        <f t="shared" si="2"/>
        <v>61.800000000000004</v>
      </c>
      <c r="J28" s="16">
        <f t="shared" si="3"/>
        <v>61800.00000000001</v>
      </c>
      <c r="K28" s="16">
        <f t="shared" si="4"/>
        <v>258942.00000000006</v>
      </c>
      <c r="L28" s="34">
        <f t="shared" si="5"/>
        <v>833.3478155925659</v>
      </c>
      <c r="M28" s="34">
        <f t="shared" si="6"/>
        <v>2083.3695389814147</v>
      </c>
      <c r="N28" s="34">
        <f t="shared" si="7"/>
        <v>34.72282564969024</v>
      </c>
      <c r="O28" s="36">
        <f t="shared" si="7"/>
        <v>0.5787137608281707</v>
      </c>
      <c r="P28" s="42">
        <f t="shared" si="8"/>
        <v>33.33391262370264</v>
      </c>
    </row>
    <row r="29" spans="1:16" ht="14.25">
      <c r="A29" s="45" t="s">
        <v>63</v>
      </c>
      <c r="B29" s="13">
        <v>868.6</v>
      </c>
      <c r="C29" s="14">
        <v>0.445</v>
      </c>
      <c r="D29" s="14">
        <v>1.95</v>
      </c>
      <c r="E29" s="13">
        <v>6</v>
      </c>
      <c r="F29" s="13">
        <v>12</v>
      </c>
      <c r="G29" s="13">
        <f t="shared" si="0"/>
        <v>386.52700000000004</v>
      </c>
      <c r="H29" s="34">
        <f t="shared" si="1"/>
        <v>386.52700000000004</v>
      </c>
      <c r="I29" s="35">
        <f t="shared" si="2"/>
        <v>24.72</v>
      </c>
      <c r="J29" s="16">
        <f t="shared" si="3"/>
        <v>24720</v>
      </c>
      <c r="K29" s="16">
        <f t="shared" si="4"/>
        <v>103576.8</v>
      </c>
      <c r="L29" s="34">
        <f t="shared" si="5"/>
        <v>267.9678263096756</v>
      </c>
      <c r="M29" s="34">
        <f t="shared" si="6"/>
        <v>522.5372613038675</v>
      </c>
      <c r="N29" s="34">
        <f t="shared" si="7"/>
        <v>8.708954355064458</v>
      </c>
      <c r="O29" s="36">
        <f t="shared" si="7"/>
        <v>0.1451492392510743</v>
      </c>
      <c r="P29" s="42">
        <f t="shared" si="8"/>
        <v>22.330652192472968</v>
      </c>
    </row>
    <row r="30" spans="1:16" ht="14.25">
      <c r="A30" s="45" t="s">
        <v>64</v>
      </c>
      <c r="B30" s="13">
        <v>757.27</v>
      </c>
      <c r="C30" s="14">
        <v>0.44</v>
      </c>
      <c r="D30" s="14">
        <v>2.84</v>
      </c>
      <c r="E30" s="13">
        <v>1</v>
      </c>
      <c r="F30" s="13">
        <v>52</v>
      </c>
      <c r="G30" s="13">
        <f t="shared" si="0"/>
        <v>333.1988</v>
      </c>
      <c r="H30" s="34">
        <f t="shared" si="1"/>
        <v>333.1988</v>
      </c>
      <c r="I30" s="35">
        <f t="shared" si="2"/>
        <v>4.12</v>
      </c>
      <c r="J30" s="16">
        <f t="shared" si="3"/>
        <v>4120</v>
      </c>
      <c r="K30" s="16">
        <f t="shared" si="4"/>
        <v>17262.800000000003</v>
      </c>
      <c r="L30" s="34">
        <f t="shared" si="5"/>
        <v>51.80931023761191</v>
      </c>
      <c r="M30" s="34">
        <f t="shared" si="6"/>
        <v>147.13844107481782</v>
      </c>
      <c r="N30" s="34">
        <f t="shared" si="7"/>
        <v>2.4523073512469638</v>
      </c>
      <c r="O30" s="36">
        <f t="shared" si="7"/>
        <v>0.040871789187449395</v>
      </c>
      <c r="P30" s="42">
        <f t="shared" si="8"/>
        <v>0.9963328891848444</v>
      </c>
    </row>
    <row r="31" spans="1:16" ht="14.25">
      <c r="A31" s="1"/>
      <c r="B31" s="13"/>
      <c r="C31" s="14"/>
      <c r="D31" s="14"/>
      <c r="E31" s="13"/>
      <c r="F31" s="13"/>
      <c r="G31" s="13"/>
      <c r="H31" s="34"/>
      <c r="I31" s="35"/>
      <c r="J31" s="16"/>
      <c r="K31" s="16"/>
      <c r="L31" s="34"/>
      <c r="M31" s="34"/>
      <c r="N31" s="34"/>
      <c r="O31" s="36"/>
      <c r="P31" s="42"/>
    </row>
    <row r="32" spans="1:16" ht="14.25">
      <c r="A32" s="45" t="s">
        <v>65</v>
      </c>
      <c r="B32" s="13">
        <v>846.4</v>
      </c>
      <c r="C32" s="14">
        <v>0.44</v>
      </c>
      <c r="D32" s="14">
        <v>1.84</v>
      </c>
      <c r="E32" s="13">
        <v>20</v>
      </c>
      <c r="F32" s="13">
        <v>40</v>
      </c>
      <c r="G32" s="13">
        <f t="shared" si="0"/>
        <v>372.416</v>
      </c>
      <c r="H32" s="34">
        <f t="shared" si="1"/>
        <v>372.416</v>
      </c>
      <c r="I32" s="35">
        <f t="shared" si="2"/>
        <v>82.4</v>
      </c>
      <c r="J32" s="16">
        <f t="shared" si="3"/>
        <v>82400</v>
      </c>
      <c r="K32" s="16">
        <f t="shared" si="4"/>
        <v>345256.00000000006</v>
      </c>
      <c r="L32" s="34">
        <f t="shared" si="5"/>
        <v>927.0708025433925</v>
      </c>
      <c r="M32" s="34">
        <f t="shared" si="6"/>
        <v>1705.8102766798422</v>
      </c>
      <c r="N32" s="34">
        <f t="shared" si="7"/>
        <v>28.43017127799737</v>
      </c>
      <c r="O32" s="36">
        <f t="shared" si="7"/>
        <v>0.47383618796662286</v>
      </c>
      <c r="P32" s="42">
        <f t="shared" si="8"/>
        <v>23.17677006358481</v>
      </c>
    </row>
    <row r="33" spans="1:16" ht="14.25">
      <c r="A33" s="45" t="s">
        <v>66</v>
      </c>
      <c r="B33" s="13">
        <v>660</v>
      </c>
      <c r="C33" s="14">
        <v>0.44</v>
      </c>
      <c r="D33" s="14">
        <v>2.016</v>
      </c>
      <c r="E33" s="13">
        <v>45</v>
      </c>
      <c r="F33" s="13">
        <v>450</v>
      </c>
      <c r="G33" s="13">
        <f t="shared" si="0"/>
        <v>290.4</v>
      </c>
      <c r="H33" s="34">
        <f t="shared" si="1"/>
        <v>290.4</v>
      </c>
      <c r="I33" s="35">
        <f t="shared" si="2"/>
        <v>185.4</v>
      </c>
      <c r="J33" s="16">
        <f t="shared" si="3"/>
        <v>185400</v>
      </c>
      <c r="K33" s="16">
        <f t="shared" si="4"/>
        <v>776826.0000000001</v>
      </c>
      <c r="L33" s="34">
        <f t="shared" si="5"/>
        <v>2675.020661157025</v>
      </c>
      <c r="M33" s="34">
        <f t="shared" si="6"/>
        <v>5392.841652892563</v>
      </c>
      <c r="N33" s="34">
        <f t="shared" si="7"/>
        <v>89.88069421487604</v>
      </c>
      <c r="O33" s="36">
        <f t="shared" si="7"/>
        <v>1.498011570247934</v>
      </c>
      <c r="P33" s="42">
        <f t="shared" si="8"/>
        <v>5.944490358126723</v>
      </c>
    </row>
    <row r="34" spans="1:16" ht="14.25">
      <c r="A34" s="45" t="s">
        <v>67</v>
      </c>
      <c r="B34" s="13">
        <v>726.1</v>
      </c>
      <c r="C34" s="14">
        <v>0.44</v>
      </c>
      <c r="D34" s="14">
        <v>2.9</v>
      </c>
      <c r="E34" s="13">
        <v>6</v>
      </c>
      <c r="F34" s="13">
        <v>35</v>
      </c>
      <c r="G34" s="13">
        <f>B34*C34</f>
        <v>319.48400000000004</v>
      </c>
      <c r="H34" s="34">
        <f t="shared" si="1"/>
        <v>319.48400000000004</v>
      </c>
      <c r="I34" s="35">
        <f t="shared" si="2"/>
        <v>24.72</v>
      </c>
      <c r="J34" s="16">
        <f t="shared" si="3"/>
        <v>24720</v>
      </c>
      <c r="K34" s="16">
        <f t="shared" si="4"/>
        <v>103576.8</v>
      </c>
      <c r="L34" s="34">
        <f>K34/H34</f>
        <v>324.2002729401159</v>
      </c>
      <c r="M34" s="34">
        <f>L34*D34</f>
        <v>940.1807915263361</v>
      </c>
      <c r="N34" s="34">
        <f t="shared" si="7"/>
        <v>15.669679858772268</v>
      </c>
      <c r="O34" s="36">
        <f t="shared" si="7"/>
        <v>0.2611613309795378</v>
      </c>
      <c r="P34" s="42">
        <f>L34/F34</f>
        <v>9.262864941146168</v>
      </c>
    </row>
    <row r="35" spans="1:16" ht="14.25">
      <c r="A35" s="45" t="s">
        <v>68</v>
      </c>
      <c r="B35" s="13">
        <v>735</v>
      </c>
      <c r="C35" s="14">
        <v>0.44</v>
      </c>
      <c r="D35" s="14">
        <v>2.6</v>
      </c>
      <c r="E35" s="13">
        <v>25</v>
      </c>
      <c r="F35" s="13">
        <v>250</v>
      </c>
      <c r="G35" s="13">
        <f t="shared" si="0"/>
        <v>323.4</v>
      </c>
      <c r="H35" s="34">
        <f t="shared" si="1"/>
        <v>323.4</v>
      </c>
      <c r="I35" s="35">
        <f t="shared" si="2"/>
        <v>103</v>
      </c>
      <c r="J35" s="16">
        <f t="shared" si="3"/>
        <v>103000</v>
      </c>
      <c r="K35" s="16">
        <f t="shared" si="4"/>
        <v>431570.00000000006</v>
      </c>
      <c r="L35" s="34">
        <f t="shared" si="5"/>
        <v>1334.4774273345704</v>
      </c>
      <c r="M35" s="35">
        <f t="shared" si="6"/>
        <v>3469.641311069883</v>
      </c>
      <c r="N35" s="35">
        <f t="shared" si="7"/>
        <v>57.82735518449805</v>
      </c>
      <c r="O35" s="36">
        <f t="shared" si="7"/>
        <v>0.9637892530749675</v>
      </c>
      <c r="P35" s="42">
        <f t="shared" si="8"/>
        <v>5.337909709338281</v>
      </c>
    </row>
    <row r="36" spans="1:16" ht="14.25">
      <c r="A36" s="45" t="s">
        <v>69</v>
      </c>
      <c r="B36" s="13">
        <v>623</v>
      </c>
      <c r="C36" s="14">
        <v>0.43</v>
      </c>
      <c r="D36" s="14">
        <v>2.665</v>
      </c>
      <c r="E36" s="13">
        <v>10</v>
      </c>
      <c r="F36" s="13">
        <v>20</v>
      </c>
      <c r="G36" s="13">
        <f t="shared" si="0"/>
        <v>267.89</v>
      </c>
      <c r="H36" s="34">
        <f t="shared" si="1"/>
        <v>267.89</v>
      </c>
      <c r="I36" s="35">
        <f t="shared" si="2"/>
        <v>41.2</v>
      </c>
      <c r="J36" s="16">
        <f t="shared" si="3"/>
        <v>41200</v>
      </c>
      <c r="K36" s="16">
        <f t="shared" si="4"/>
        <v>172628.00000000003</v>
      </c>
      <c r="L36" s="34">
        <f t="shared" si="5"/>
        <v>644.398820411363</v>
      </c>
      <c r="M36" s="35">
        <f t="shared" si="6"/>
        <v>1717.3228563962823</v>
      </c>
      <c r="N36" s="35">
        <f t="shared" si="7"/>
        <v>28.622047606604706</v>
      </c>
      <c r="O36" s="36">
        <f t="shared" si="7"/>
        <v>0.4770341267767451</v>
      </c>
      <c r="P36" s="42">
        <f t="shared" si="8"/>
        <v>32.21994102056815</v>
      </c>
    </row>
    <row r="37" spans="1:16" ht="14.25">
      <c r="A37" s="45" t="s">
        <v>70</v>
      </c>
      <c r="B37" s="13">
        <v>750</v>
      </c>
      <c r="C37" s="14">
        <v>0.44</v>
      </c>
      <c r="D37" s="14">
        <v>2.502</v>
      </c>
      <c r="E37" s="13">
        <v>20</v>
      </c>
      <c r="F37" s="13">
        <v>200</v>
      </c>
      <c r="G37" s="13">
        <f t="shared" si="0"/>
        <v>330</v>
      </c>
      <c r="H37" s="34">
        <f t="shared" si="1"/>
        <v>330</v>
      </c>
      <c r="I37" s="35">
        <f t="shared" si="2"/>
        <v>82.4</v>
      </c>
      <c r="J37" s="16">
        <f t="shared" si="3"/>
        <v>82400</v>
      </c>
      <c r="K37" s="16">
        <f t="shared" si="4"/>
        <v>345256.00000000006</v>
      </c>
      <c r="L37" s="34">
        <f t="shared" si="5"/>
        <v>1046.2303030303033</v>
      </c>
      <c r="M37" s="35">
        <f t="shared" si="6"/>
        <v>2617.6682181818187</v>
      </c>
      <c r="N37" s="35">
        <f t="shared" si="7"/>
        <v>43.627803636363645</v>
      </c>
      <c r="O37" s="36">
        <f t="shared" si="7"/>
        <v>0.7271300606060608</v>
      </c>
      <c r="P37" s="42">
        <f t="shared" si="8"/>
        <v>5.231151515151517</v>
      </c>
    </row>
    <row r="38" spans="1:16" ht="14.25">
      <c r="A38" s="45" t="s">
        <v>71</v>
      </c>
      <c r="B38" s="13">
        <v>588</v>
      </c>
      <c r="C38" s="14">
        <v>0.44</v>
      </c>
      <c r="D38" s="14">
        <v>2.65</v>
      </c>
      <c r="E38" s="13">
        <v>10</v>
      </c>
      <c r="F38" s="13">
        <v>50</v>
      </c>
      <c r="G38" s="13">
        <f t="shared" si="0"/>
        <v>258.72</v>
      </c>
      <c r="H38" s="34">
        <f t="shared" si="1"/>
        <v>258.72</v>
      </c>
      <c r="I38" s="35">
        <f t="shared" si="2"/>
        <v>41.2</v>
      </c>
      <c r="J38" s="16">
        <f t="shared" si="3"/>
        <v>41200</v>
      </c>
      <c r="K38" s="16">
        <f t="shared" si="4"/>
        <v>172628.00000000003</v>
      </c>
      <c r="L38" s="34">
        <f t="shared" si="5"/>
        <v>667.2387136672851</v>
      </c>
      <c r="M38" s="35">
        <f t="shared" si="6"/>
        <v>1768.1825912183053</v>
      </c>
      <c r="N38" s="35">
        <f t="shared" si="7"/>
        <v>29.469709853638424</v>
      </c>
      <c r="O38" s="36">
        <f t="shared" si="7"/>
        <v>0.49116183089397375</v>
      </c>
      <c r="P38" s="42">
        <f t="shared" si="8"/>
        <v>13.3447742733457</v>
      </c>
    </row>
    <row r="39" spans="1:16" ht="14.25">
      <c r="A39" s="45" t="s">
        <v>72</v>
      </c>
      <c r="B39" s="13">
        <v>980</v>
      </c>
      <c r="C39" s="14">
        <v>0.44</v>
      </c>
      <c r="D39" s="14">
        <v>2.43</v>
      </c>
      <c r="E39" s="13">
        <v>3</v>
      </c>
      <c r="F39" s="13">
        <v>11</v>
      </c>
      <c r="G39" s="13">
        <f>B39*C39</f>
        <v>431.2</v>
      </c>
      <c r="H39" s="34">
        <f t="shared" si="1"/>
        <v>431.2</v>
      </c>
      <c r="I39" s="35">
        <f>E39*$B$5</f>
        <v>12.36</v>
      </c>
      <c r="J39" s="16">
        <f t="shared" si="3"/>
        <v>12360</v>
      </c>
      <c r="K39" s="16">
        <f t="shared" si="4"/>
        <v>51788.4</v>
      </c>
      <c r="L39" s="34">
        <f>K39/H39</f>
        <v>120.10296846011133</v>
      </c>
      <c r="M39" s="35">
        <f>L39*D39</f>
        <v>291.85021335807056</v>
      </c>
      <c r="N39" s="35">
        <f t="shared" si="7"/>
        <v>4.86417022263451</v>
      </c>
      <c r="O39" s="36">
        <f t="shared" si="7"/>
        <v>0.08106950371057516</v>
      </c>
      <c r="P39" s="42">
        <f>L39/F39</f>
        <v>10.91845167819194</v>
      </c>
    </row>
    <row r="40" spans="1:16" ht="14.25">
      <c r="A40" s="45" t="s">
        <v>73</v>
      </c>
      <c r="B40" s="13">
        <v>588</v>
      </c>
      <c r="C40" s="14">
        <v>0.45</v>
      </c>
      <c r="D40" s="14">
        <v>2.31</v>
      </c>
      <c r="E40" s="13">
        <v>10</v>
      </c>
      <c r="F40" s="13">
        <v>15</v>
      </c>
      <c r="G40" s="13">
        <f t="shared" si="0"/>
        <v>264.6</v>
      </c>
      <c r="H40" s="34">
        <f t="shared" si="1"/>
        <v>264.6</v>
      </c>
      <c r="I40" s="35">
        <f aca="true" t="shared" si="9" ref="I40:I57">E40*$B$5</f>
        <v>41.2</v>
      </c>
      <c r="J40" s="16">
        <f t="shared" si="3"/>
        <v>41200</v>
      </c>
      <c r="K40" s="16">
        <f t="shared" si="4"/>
        <v>172628.00000000003</v>
      </c>
      <c r="L40" s="34">
        <f t="shared" si="5"/>
        <v>652.411186696901</v>
      </c>
      <c r="M40" s="35">
        <f t="shared" si="6"/>
        <v>1507.0698412698414</v>
      </c>
      <c r="N40" s="35">
        <f t="shared" si="7"/>
        <v>25.11783068783069</v>
      </c>
      <c r="O40" s="36">
        <f t="shared" si="7"/>
        <v>0.41863051146384483</v>
      </c>
      <c r="P40" s="42">
        <f t="shared" si="8"/>
        <v>43.49407911312674</v>
      </c>
    </row>
    <row r="41" spans="1:16" ht="14.25">
      <c r="A41" s="45" t="s">
        <v>74</v>
      </c>
      <c r="B41" s="13">
        <v>727</v>
      </c>
      <c r="C41" s="14">
        <v>0.44</v>
      </c>
      <c r="D41" s="14">
        <v>2.502</v>
      </c>
      <c r="E41" s="13">
        <v>32</v>
      </c>
      <c r="F41" s="13">
        <v>48</v>
      </c>
      <c r="G41" s="13">
        <f aca="true" t="shared" si="10" ref="G41:G57">B41*C41</f>
        <v>319.88</v>
      </c>
      <c r="H41" s="34">
        <f t="shared" si="1"/>
        <v>319.88</v>
      </c>
      <c r="I41" s="35">
        <f t="shared" si="9"/>
        <v>131.84</v>
      </c>
      <c r="J41" s="16">
        <f t="shared" si="3"/>
        <v>131840</v>
      </c>
      <c r="K41" s="16">
        <f t="shared" si="4"/>
        <v>552409.6000000001</v>
      </c>
      <c r="L41" s="34">
        <f aca="true" t="shared" si="11" ref="L41:L57">K41/H41</f>
        <v>1726.9275978491937</v>
      </c>
      <c r="M41" s="35">
        <f aca="true" t="shared" si="12" ref="M41:M57">L41*D41</f>
        <v>4320.7728498186825</v>
      </c>
      <c r="N41" s="35">
        <f t="shared" si="7"/>
        <v>72.01288083031137</v>
      </c>
      <c r="O41" s="36">
        <f t="shared" si="7"/>
        <v>1.2002146805051896</v>
      </c>
      <c r="P41" s="42">
        <f t="shared" si="8"/>
        <v>35.97765828852487</v>
      </c>
    </row>
    <row r="42" spans="1:16" ht="14.25">
      <c r="A42" s="45" t="s">
        <v>75</v>
      </c>
      <c r="B42" s="13">
        <v>547.9</v>
      </c>
      <c r="C42" s="14">
        <v>0.44</v>
      </c>
      <c r="D42" s="14">
        <v>2.4</v>
      </c>
      <c r="E42" s="13">
        <v>2</v>
      </c>
      <c r="F42" s="13">
        <v>34.63</v>
      </c>
      <c r="G42" s="13">
        <f t="shared" si="10"/>
        <v>241.076</v>
      </c>
      <c r="H42" s="34">
        <f t="shared" si="1"/>
        <v>241.076</v>
      </c>
      <c r="I42" s="35">
        <f t="shared" si="9"/>
        <v>8.24</v>
      </c>
      <c r="J42" s="16">
        <f t="shared" si="3"/>
        <v>8240</v>
      </c>
      <c r="K42" s="16">
        <f t="shared" si="4"/>
        <v>34525.600000000006</v>
      </c>
      <c r="L42" s="34">
        <f t="shared" si="11"/>
        <v>143.21458793077704</v>
      </c>
      <c r="M42" s="35">
        <f t="shared" si="12"/>
        <v>343.71501103386487</v>
      </c>
      <c r="N42" s="35">
        <f t="shared" si="7"/>
        <v>5.7285835172310815</v>
      </c>
      <c r="O42" s="36">
        <f t="shared" si="7"/>
        <v>0.09547639195385135</v>
      </c>
      <c r="P42" s="42">
        <f t="shared" si="8"/>
        <v>4.135564190897402</v>
      </c>
    </row>
    <row r="43" spans="1:16" ht="14.25">
      <c r="A43" s="45" t="s">
        <v>76</v>
      </c>
      <c r="B43" s="13">
        <v>824.09</v>
      </c>
      <c r="C43" s="14">
        <v>0.44</v>
      </c>
      <c r="D43" s="14">
        <v>2.058</v>
      </c>
      <c r="E43" s="13">
        <v>8</v>
      </c>
      <c r="F43" s="13">
        <v>50</v>
      </c>
      <c r="G43" s="13">
        <f t="shared" si="10"/>
        <v>362.5996</v>
      </c>
      <c r="H43" s="34">
        <f t="shared" si="1"/>
        <v>362.5996</v>
      </c>
      <c r="I43" s="35">
        <f t="shared" si="9"/>
        <v>32.96</v>
      </c>
      <c r="J43" s="16">
        <f t="shared" si="3"/>
        <v>32960</v>
      </c>
      <c r="K43" s="16">
        <f t="shared" si="4"/>
        <v>138102.40000000002</v>
      </c>
      <c r="L43" s="34">
        <f t="shared" si="11"/>
        <v>380.8674913044582</v>
      </c>
      <c r="M43" s="35">
        <f t="shared" si="12"/>
        <v>783.8252971045749</v>
      </c>
      <c r="N43" s="35">
        <f t="shared" si="7"/>
        <v>13.063754951742915</v>
      </c>
      <c r="O43" s="36">
        <f t="shared" si="7"/>
        <v>0.21772924919571526</v>
      </c>
      <c r="P43" s="42">
        <f t="shared" si="8"/>
        <v>7.617349826089164</v>
      </c>
    </row>
    <row r="44" spans="1:16" ht="14.25">
      <c r="A44" s="45" t="s">
        <v>77</v>
      </c>
      <c r="B44" s="13">
        <v>646</v>
      </c>
      <c r="C44" s="14">
        <v>0.44</v>
      </c>
      <c r="D44" s="14">
        <v>1.818</v>
      </c>
      <c r="E44" s="13">
        <v>33</v>
      </c>
      <c r="F44" s="13">
        <v>50</v>
      </c>
      <c r="G44" s="13">
        <f t="shared" si="10"/>
        <v>284.24</v>
      </c>
      <c r="H44" s="34">
        <f t="shared" si="1"/>
        <v>284.24</v>
      </c>
      <c r="I44" s="35">
        <f t="shared" si="9"/>
        <v>135.96</v>
      </c>
      <c r="J44" s="16">
        <f t="shared" si="3"/>
        <v>135960</v>
      </c>
      <c r="K44" s="16">
        <f t="shared" si="4"/>
        <v>569672.4</v>
      </c>
      <c r="L44" s="34">
        <f t="shared" si="11"/>
        <v>2004.1950464396284</v>
      </c>
      <c r="M44" s="35">
        <f t="shared" si="12"/>
        <v>3643.6265944272445</v>
      </c>
      <c r="N44" s="35">
        <f t="shared" si="7"/>
        <v>60.72710990712074</v>
      </c>
      <c r="O44" s="36">
        <f t="shared" si="7"/>
        <v>1.0121184984520124</v>
      </c>
      <c r="P44" s="42">
        <f t="shared" si="8"/>
        <v>40.083900928792566</v>
      </c>
    </row>
    <row r="45" spans="1:16" ht="14.25">
      <c r="A45" s="45" t="s">
        <v>78</v>
      </c>
      <c r="B45" s="13">
        <v>535</v>
      </c>
      <c r="C45" s="14">
        <v>0.43</v>
      </c>
      <c r="D45" s="14">
        <v>2.18</v>
      </c>
      <c r="E45" s="13">
        <v>15</v>
      </c>
      <c r="F45" s="13">
        <v>3</v>
      </c>
      <c r="G45" s="13">
        <f t="shared" si="10"/>
        <v>230.04999999999998</v>
      </c>
      <c r="H45" s="34">
        <f t="shared" si="1"/>
        <v>230.04999999999998</v>
      </c>
      <c r="I45" s="35">
        <f t="shared" si="9"/>
        <v>61.800000000000004</v>
      </c>
      <c r="J45" s="16">
        <f t="shared" si="3"/>
        <v>61800.00000000001</v>
      </c>
      <c r="K45" s="16">
        <f t="shared" si="4"/>
        <v>258942.00000000006</v>
      </c>
      <c r="L45" s="34">
        <f t="shared" si="11"/>
        <v>1125.5900891110632</v>
      </c>
      <c r="M45" s="35">
        <f t="shared" si="12"/>
        <v>2453.786394262118</v>
      </c>
      <c r="N45" s="35">
        <f t="shared" si="7"/>
        <v>40.896439904368634</v>
      </c>
      <c r="O45" s="36">
        <f t="shared" si="7"/>
        <v>0.6816073317394772</v>
      </c>
      <c r="P45" s="42">
        <f t="shared" si="8"/>
        <v>375.1966963703544</v>
      </c>
    </row>
    <row r="46" spans="1:16" ht="14.25">
      <c r="A46" s="45" t="s">
        <v>79</v>
      </c>
      <c r="B46" s="13">
        <v>668.18</v>
      </c>
      <c r="C46" s="14">
        <v>0.45</v>
      </c>
      <c r="D46" s="14">
        <v>7.33</v>
      </c>
      <c r="E46" s="13">
        <v>5</v>
      </c>
      <c r="F46" s="13">
        <v>35</v>
      </c>
      <c r="G46" s="13">
        <f t="shared" si="10"/>
        <v>300.681</v>
      </c>
      <c r="H46" s="34">
        <f t="shared" si="1"/>
        <v>300.681</v>
      </c>
      <c r="I46" s="35">
        <f t="shared" si="9"/>
        <v>20.6</v>
      </c>
      <c r="J46" s="16">
        <f t="shared" si="3"/>
        <v>20600</v>
      </c>
      <c r="K46" s="16">
        <f t="shared" si="4"/>
        <v>86314.00000000001</v>
      </c>
      <c r="L46" s="34">
        <f t="shared" si="11"/>
        <v>287.0617032669175</v>
      </c>
      <c r="M46" s="35">
        <f t="shared" si="12"/>
        <v>2104.162284946505</v>
      </c>
      <c r="N46" s="35">
        <f t="shared" si="7"/>
        <v>35.06937141577509</v>
      </c>
      <c r="O46" s="36">
        <f t="shared" si="7"/>
        <v>0.5844895235962515</v>
      </c>
      <c r="P46" s="42">
        <f>L46/F46</f>
        <v>8.201762950483356</v>
      </c>
    </row>
    <row r="47" spans="1:16" ht="14.25">
      <c r="A47" s="1"/>
      <c r="B47" s="13"/>
      <c r="C47" s="14"/>
      <c r="D47" s="14"/>
      <c r="E47" s="13"/>
      <c r="F47" s="13"/>
      <c r="G47" s="13">
        <f t="shared" si="10"/>
        <v>0</v>
      </c>
      <c r="H47" s="34">
        <f t="shared" si="1"/>
        <v>0</v>
      </c>
      <c r="I47" s="35">
        <f t="shared" si="9"/>
        <v>0</v>
      </c>
      <c r="J47" s="16">
        <f t="shared" si="3"/>
        <v>0</v>
      </c>
      <c r="K47" s="16">
        <f t="shared" si="4"/>
        <v>0</v>
      </c>
      <c r="L47" s="34" t="e">
        <f t="shared" si="11"/>
        <v>#DIV/0!</v>
      </c>
      <c r="M47" s="35" t="e">
        <f t="shared" si="12"/>
        <v>#DIV/0!</v>
      </c>
      <c r="N47" s="35" t="e">
        <f t="shared" si="7"/>
        <v>#DIV/0!</v>
      </c>
      <c r="O47" s="36" t="e">
        <f t="shared" si="7"/>
        <v>#DIV/0!</v>
      </c>
      <c r="P47" s="42" t="e">
        <f t="shared" si="8"/>
        <v>#DIV/0!</v>
      </c>
    </row>
    <row r="48" spans="1:16" ht="14.25">
      <c r="A48" s="1"/>
      <c r="B48" s="13"/>
      <c r="C48" s="14"/>
      <c r="D48" s="14"/>
      <c r="E48" s="13"/>
      <c r="F48" s="13"/>
      <c r="G48" s="13">
        <f t="shared" si="10"/>
        <v>0</v>
      </c>
      <c r="H48" s="34">
        <f t="shared" si="1"/>
        <v>0</v>
      </c>
      <c r="I48" s="35">
        <f t="shared" si="9"/>
        <v>0</v>
      </c>
      <c r="J48" s="16">
        <f t="shared" si="3"/>
        <v>0</v>
      </c>
      <c r="K48" s="16">
        <f t="shared" si="4"/>
        <v>0</v>
      </c>
      <c r="L48" s="34" t="e">
        <f t="shared" si="11"/>
        <v>#DIV/0!</v>
      </c>
      <c r="M48" s="35" t="e">
        <f t="shared" si="12"/>
        <v>#DIV/0!</v>
      </c>
      <c r="N48" s="35" t="e">
        <f t="shared" si="7"/>
        <v>#DIV/0!</v>
      </c>
      <c r="O48" s="36" t="e">
        <f t="shared" si="7"/>
        <v>#DIV/0!</v>
      </c>
      <c r="P48" s="42" t="e">
        <f aca="true" t="shared" si="13" ref="P48:P57">L48/F48</f>
        <v>#DIV/0!</v>
      </c>
    </row>
    <row r="49" spans="1:16" ht="14.25">
      <c r="A49" s="1"/>
      <c r="B49" s="13"/>
      <c r="C49" s="14"/>
      <c r="D49" s="14"/>
      <c r="E49" s="13"/>
      <c r="F49" s="13"/>
      <c r="G49" s="13">
        <f t="shared" si="10"/>
        <v>0</v>
      </c>
      <c r="H49" s="34">
        <f t="shared" si="1"/>
        <v>0</v>
      </c>
      <c r="I49" s="35">
        <f t="shared" si="9"/>
        <v>0</v>
      </c>
      <c r="J49" s="16">
        <f t="shared" si="3"/>
        <v>0</v>
      </c>
      <c r="K49" s="16">
        <f t="shared" si="4"/>
        <v>0</v>
      </c>
      <c r="L49" s="34" t="e">
        <f t="shared" si="11"/>
        <v>#DIV/0!</v>
      </c>
      <c r="M49" s="35" t="e">
        <f t="shared" si="12"/>
        <v>#DIV/0!</v>
      </c>
      <c r="N49" s="35" t="e">
        <f t="shared" si="7"/>
        <v>#DIV/0!</v>
      </c>
      <c r="O49" s="36" t="e">
        <f t="shared" si="7"/>
        <v>#DIV/0!</v>
      </c>
      <c r="P49" s="42" t="e">
        <f t="shared" si="13"/>
        <v>#DIV/0!</v>
      </c>
    </row>
    <row r="50" spans="1:16" ht="14.25">
      <c r="A50" s="1"/>
      <c r="B50" s="13"/>
      <c r="C50" s="14"/>
      <c r="D50" s="14"/>
      <c r="E50" s="13"/>
      <c r="F50" s="13"/>
      <c r="G50" s="13">
        <f t="shared" si="10"/>
        <v>0</v>
      </c>
      <c r="H50" s="34">
        <f t="shared" si="1"/>
        <v>0</v>
      </c>
      <c r="I50" s="35">
        <f t="shared" si="9"/>
        <v>0</v>
      </c>
      <c r="J50" s="16">
        <f t="shared" si="3"/>
        <v>0</v>
      </c>
      <c r="K50" s="16">
        <f t="shared" si="4"/>
        <v>0</v>
      </c>
      <c r="L50" s="34" t="e">
        <f t="shared" si="11"/>
        <v>#DIV/0!</v>
      </c>
      <c r="M50" s="35" t="e">
        <f t="shared" si="12"/>
        <v>#DIV/0!</v>
      </c>
      <c r="N50" s="35" t="e">
        <f t="shared" si="7"/>
        <v>#DIV/0!</v>
      </c>
      <c r="O50" s="36" t="e">
        <f t="shared" si="7"/>
        <v>#DIV/0!</v>
      </c>
      <c r="P50" s="42" t="e">
        <f t="shared" si="13"/>
        <v>#DIV/0!</v>
      </c>
    </row>
    <row r="51" spans="1:16" ht="14.25">
      <c r="A51" s="1"/>
      <c r="B51" s="13"/>
      <c r="C51" s="14"/>
      <c r="D51" s="14"/>
      <c r="E51" s="13"/>
      <c r="F51" s="13"/>
      <c r="G51" s="13">
        <f t="shared" si="10"/>
        <v>0</v>
      </c>
      <c r="H51" s="34">
        <f t="shared" si="1"/>
        <v>0</v>
      </c>
      <c r="I51" s="35">
        <f t="shared" si="9"/>
        <v>0</v>
      </c>
      <c r="J51" s="16">
        <f t="shared" si="3"/>
        <v>0</v>
      </c>
      <c r="K51" s="16">
        <f t="shared" si="4"/>
        <v>0</v>
      </c>
      <c r="L51" s="34" t="e">
        <f t="shared" si="11"/>
        <v>#DIV/0!</v>
      </c>
      <c r="M51" s="35" t="e">
        <f t="shared" si="12"/>
        <v>#DIV/0!</v>
      </c>
      <c r="N51" s="35" t="e">
        <f t="shared" si="7"/>
        <v>#DIV/0!</v>
      </c>
      <c r="O51" s="36" t="e">
        <f t="shared" si="7"/>
        <v>#DIV/0!</v>
      </c>
      <c r="P51" s="42" t="e">
        <f t="shared" si="13"/>
        <v>#DIV/0!</v>
      </c>
    </row>
    <row r="52" spans="1:16" ht="14.25">
      <c r="A52" s="45"/>
      <c r="B52" s="13"/>
      <c r="C52" s="14"/>
      <c r="D52" s="14"/>
      <c r="E52" s="13"/>
      <c r="F52" s="13"/>
      <c r="G52" s="13">
        <f t="shared" si="10"/>
        <v>0</v>
      </c>
      <c r="H52" s="34">
        <f t="shared" si="1"/>
        <v>0</v>
      </c>
      <c r="I52" s="35">
        <f t="shared" si="9"/>
        <v>0</v>
      </c>
      <c r="J52" s="16">
        <f t="shared" si="3"/>
        <v>0</v>
      </c>
      <c r="K52" s="16">
        <f t="shared" si="4"/>
        <v>0</v>
      </c>
      <c r="L52" s="34" t="e">
        <f t="shared" si="11"/>
        <v>#DIV/0!</v>
      </c>
      <c r="M52" s="35" t="e">
        <f t="shared" si="12"/>
        <v>#DIV/0!</v>
      </c>
      <c r="N52" s="35" t="e">
        <f t="shared" si="7"/>
        <v>#DIV/0!</v>
      </c>
      <c r="O52" s="36" t="e">
        <f t="shared" si="7"/>
        <v>#DIV/0!</v>
      </c>
      <c r="P52" s="42" t="e">
        <f t="shared" si="13"/>
        <v>#DIV/0!</v>
      </c>
    </row>
    <row r="53" spans="1:16" ht="14.25">
      <c r="A53" s="45"/>
      <c r="B53" s="13"/>
      <c r="C53" s="14"/>
      <c r="D53" s="14"/>
      <c r="E53" s="13"/>
      <c r="F53" s="13"/>
      <c r="G53" s="13">
        <f t="shared" si="10"/>
        <v>0</v>
      </c>
      <c r="H53" s="34">
        <f t="shared" si="1"/>
        <v>0</v>
      </c>
      <c r="I53" s="35">
        <f t="shared" si="9"/>
        <v>0</v>
      </c>
      <c r="J53" s="16">
        <f t="shared" si="3"/>
        <v>0</v>
      </c>
      <c r="K53" s="16">
        <f t="shared" si="4"/>
        <v>0</v>
      </c>
      <c r="L53" s="34" t="e">
        <f t="shared" si="11"/>
        <v>#DIV/0!</v>
      </c>
      <c r="M53" s="35" t="e">
        <f t="shared" si="12"/>
        <v>#DIV/0!</v>
      </c>
      <c r="N53" s="35" t="e">
        <f t="shared" si="7"/>
        <v>#DIV/0!</v>
      </c>
      <c r="O53" s="36" t="e">
        <f t="shared" si="7"/>
        <v>#DIV/0!</v>
      </c>
      <c r="P53" s="42" t="e">
        <f t="shared" si="13"/>
        <v>#DIV/0!</v>
      </c>
    </row>
    <row r="54" spans="1:16" ht="14.25">
      <c r="A54" s="45"/>
      <c r="B54" s="13"/>
      <c r="C54" s="14"/>
      <c r="D54" s="14"/>
      <c r="E54" s="13"/>
      <c r="F54" s="13"/>
      <c r="G54" s="13">
        <f t="shared" si="10"/>
        <v>0</v>
      </c>
      <c r="H54" s="34">
        <f t="shared" si="1"/>
        <v>0</v>
      </c>
      <c r="I54" s="35">
        <f t="shared" si="9"/>
        <v>0</v>
      </c>
      <c r="J54" s="16">
        <f t="shared" si="3"/>
        <v>0</v>
      </c>
      <c r="K54" s="16">
        <f t="shared" si="4"/>
        <v>0</v>
      </c>
      <c r="L54" s="34" t="e">
        <f t="shared" si="11"/>
        <v>#DIV/0!</v>
      </c>
      <c r="M54" s="35" t="e">
        <f t="shared" si="12"/>
        <v>#DIV/0!</v>
      </c>
      <c r="N54" s="35" t="e">
        <f t="shared" si="7"/>
        <v>#DIV/0!</v>
      </c>
      <c r="O54" s="36" t="e">
        <f t="shared" si="7"/>
        <v>#DIV/0!</v>
      </c>
      <c r="P54" s="42" t="e">
        <f t="shared" si="13"/>
        <v>#DIV/0!</v>
      </c>
    </row>
    <row r="55" spans="1:16" ht="14.25">
      <c r="A55" s="45"/>
      <c r="B55" s="13"/>
      <c r="C55" s="14"/>
      <c r="D55" s="14"/>
      <c r="E55" s="13"/>
      <c r="F55" s="13"/>
      <c r="G55" s="13">
        <f t="shared" si="10"/>
        <v>0</v>
      </c>
      <c r="H55" s="34">
        <f t="shared" si="1"/>
        <v>0</v>
      </c>
      <c r="I55" s="35">
        <f t="shared" si="9"/>
        <v>0</v>
      </c>
      <c r="J55" s="16">
        <f t="shared" si="3"/>
        <v>0</v>
      </c>
      <c r="K55" s="16">
        <f t="shared" si="4"/>
        <v>0</v>
      </c>
      <c r="L55" s="34" t="e">
        <f t="shared" si="11"/>
        <v>#DIV/0!</v>
      </c>
      <c r="M55" s="35" t="e">
        <f t="shared" si="12"/>
        <v>#DIV/0!</v>
      </c>
      <c r="N55" s="35" t="e">
        <f t="shared" si="7"/>
        <v>#DIV/0!</v>
      </c>
      <c r="O55" s="36" t="e">
        <f t="shared" si="7"/>
        <v>#DIV/0!</v>
      </c>
      <c r="P55" s="42" t="e">
        <f t="shared" si="13"/>
        <v>#DIV/0!</v>
      </c>
    </row>
    <row r="56" spans="1:16" ht="14.25">
      <c r="A56" s="45"/>
      <c r="B56" s="13"/>
      <c r="C56" s="14"/>
      <c r="D56" s="14"/>
      <c r="E56" s="13"/>
      <c r="F56" s="13"/>
      <c r="G56" s="13">
        <f t="shared" si="10"/>
        <v>0</v>
      </c>
      <c r="H56" s="34">
        <f t="shared" si="1"/>
        <v>0</v>
      </c>
      <c r="I56" s="35">
        <f t="shared" si="9"/>
        <v>0</v>
      </c>
      <c r="J56" s="16">
        <f t="shared" si="3"/>
        <v>0</v>
      </c>
      <c r="K56" s="16">
        <f t="shared" si="4"/>
        <v>0</v>
      </c>
      <c r="L56" s="34" t="e">
        <f t="shared" si="11"/>
        <v>#DIV/0!</v>
      </c>
      <c r="M56" s="35" t="e">
        <f t="shared" si="12"/>
        <v>#DIV/0!</v>
      </c>
      <c r="N56" s="35" t="e">
        <f t="shared" si="7"/>
        <v>#DIV/0!</v>
      </c>
      <c r="O56" s="36" t="e">
        <f t="shared" si="7"/>
        <v>#DIV/0!</v>
      </c>
      <c r="P56" s="42" t="e">
        <f t="shared" si="13"/>
        <v>#DIV/0!</v>
      </c>
    </row>
    <row r="57" spans="1:16" ht="14.25">
      <c r="A57" s="45" t="s">
        <v>51</v>
      </c>
      <c r="B57" s="13"/>
      <c r="C57" s="14"/>
      <c r="D57" s="14"/>
      <c r="E57" s="13"/>
      <c r="F57" s="13"/>
      <c r="G57" s="13">
        <f t="shared" si="10"/>
        <v>0</v>
      </c>
      <c r="H57" s="34">
        <f t="shared" si="1"/>
        <v>0</v>
      </c>
      <c r="I57" s="35">
        <f t="shared" si="9"/>
        <v>0</v>
      </c>
      <c r="J57" s="16">
        <f t="shared" si="3"/>
        <v>0</v>
      </c>
      <c r="K57" s="16">
        <f t="shared" si="4"/>
        <v>0</v>
      </c>
      <c r="L57" s="34" t="e">
        <f t="shared" si="11"/>
        <v>#DIV/0!</v>
      </c>
      <c r="M57" s="35" t="e">
        <f t="shared" si="12"/>
        <v>#DIV/0!</v>
      </c>
      <c r="N57" s="35" t="e">
        <f t="shared" si="7"/>
        <v>#DIV/0!</v>
      </c>
      <c r="O57" s="36" t="e">
        <f t="shared" si="7"/>
        <v>#DIV/0!</v>
      </c>
      <c r="P57" s="42" t="e">
        <f t="shared" si="13"/>
        <v>#DIV/0!</v>
      </c>
    </row>
    <row r="58" ht="14.25">
      <c r="A58" s="44" t="s">
        <v>51</v>
      </c>
    </row>
    <row r="61" ht="14.25">
      <c r="A61" s="43" t="s">
        <v>51</v>
      </c>
    </row>
    <row r="62" ht="14.25">
      <c r="A62" s="43" t="s">
        <v>51</v>
      </c>
    </row>
    <row r="63" ht="14.25">
      <c r="A63" s="43" t="s">
        <v>51</v>
      </c>
    </row>
    <row r="64" ht="14.25">
      <c r="A64" s="43" t="s">
        <v>51</v>
      </c>
    </row>
    <row r="65" ht="14.25">
      <c r="A65" s="43" t="s">
        <v>51</v>
      </c>
    </row>
    <row r="66" ht="14.25">
      <c r="A66" s="43" t="s">
        <v>51</v>
      </c>
    </row>
    <row r="67" ht="14.25">
      <c r="A67" s="43"/>
    </row>
    <row r="68" ht="14.25">
      <c r="A68" s="43"/>
    </row>
    <row r="69" ht="14.25">
      <c r="A69" s="43"/>
    </row>
    <row r="70" ht="14.25">
      <c r="A70" s="43"/>
    </row>
    <row r="71" ht="14.25">
      <c r="A71" s="43"/>
    </row>
    <row r="72" ht="14.25">
      <c r="A72" s="43"/>
    </row>
    <row r="73" ht="14.25">
      <c r="A73" s="43"/>
    </row>
    <row r="74" ht="14.25">
      <c r="A74" s="43"/>
    </row>
    <row r="75" ht="14.25">
      <c r="A75" s="43"/>
    </row>
    <row r="76" ht="14.25">
      <c r="A76" s="43"/>
    </row>
    <row r="77" ht="14.25">
      <c r="A77" s="43"/>
    </row>
    <row r="78" ht="14.25">
      <c r="A78" s="43"/>
    </row>
    <row r="79" ht="14.25">
      <c r="A79" s="43"/>
    </row>
    <row r="80" ht="14.25">
      <c r="A80" s="43"/>
    </row>
    <row r="81" ht="14.25">
      <c r="A81" s="43"/>
    </row>
    <row r="82" ht="14.25">
      <c r="A82" s="43"/>
    </row>
    <row r="83" ht="14.25">
      <c r="A83" s="43"/>
    </row>
    <row r="84" ht="14.25">
      <c r="A84" s="43"/>
    </row>
    <row r="85" ht="14.25">
      <c r="A85" s="43"/>
    </row>
    <row r="86" ht="14.25">
      <c r="A86" s="43"/>
    </row>
    <row r="87" ht="14.25">
      <c r="A87" s="43"/>
    </row>
    <row r="88" ht="14.25">
      <c r="A88" s="43"/>
    </row>
    <row r="89" ht="14.25">
      <c r="A89" s="43"/>
    </row>
    <row r="90" ht="14.25">
      <c r="A90" s="43"/>
    </row>
  </sheetData>
  <sheetProtection/>
  <printOptions/>
  <pageMargins left="0.89" right="0.5" top="1" bottom="1" header="0.5" footer="0.5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 Heckathorn</dc:creator>
  <cp:keywords/>
  <dc:description/>
  <cp:lastModifiedBy>Owner</cp:lastModifiedBy>
  <cp:lastPrinted>2003-12-05T16:50:03Z</cp:lastPrinted>
  <dcterms:created xsi:type="dcterms:W3CDTF">1999-01-31T02:16:26Z</dcterms:created>
  <dcterms:modified xsi:type="dcterms:W3CDTF">2014-08-07T18:27:38Z</dcterms:modified>
  <cp:category/>
  <cp:version/>
  <cp:contentType/>
  <cp:contentStatus/>
</cp:coreProperties>
</file>